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3895" windowHeight="9990"/>
  </bookViews>
  <sheets>
    <sheet name="Despesas com viagem " sheetId="5" r:id="rId1"/>
    <sheet name="Despesas com viagem" sheetId="4" state="hidden" r:id="rId2"/>
    <sheet name="Plan2" sheetId="2" r:id="rId3"/>
    <sheet name="Plan3" sheetId="3" r:id="rId4"/>
  </sheets>
  <calcPr calcId="124519"/>
</workbook>
</file>

<file path=xl/calcChain.xml><?xml version="1.0" encoding="utf-8"?>
<calcChain xmlns="http://schemas.openxmlformats.org/spreadsheetml/2006/main">
  <c r="B9" i="5"/>
  <c r="B8"/>
  <c r="C8" s="1"/>
  <c r="E8" s="1"/>
  <c r="C9"/>
  <c r="E9" s="1"/>
  <c r="H10"/>
  <c r="I9"/>
  <c r="G9"/>
  <c r="G8"/>
  <c r="I8" s="1"/>
  <c r="D10"/>
  <c r="B4" i="4"/>
  <c r="C4"/>
  <c r="D4" s="1"/>
  <c r="Q4"/>
  <c r="B5"/>
  <c r="C5"/>
  <c r="D5" s="1"/>
  <c r="Q5"/>
  <c r="Q3"/>
  <c r="Q6"/>
  <c r="B6" s="1"/>
  <c r="G6"/>
  <c r="B3"/>
  <c r="Q7"/>
  <c r="C6"/>
  <c r="C3"/>
  <c r="I10" i="5" l="1"/>
  <c r="D6" i="4"/>
  <c r="D3"/>
  <c r="B7"/>
</calcChain>
</file>

<file path=xl/sharedStrings.xml><?xml version="1.0" encoding="utf-8"?>
<sst xmlns="http://schemas.openxmlformats.org/spreadsheetml/2006/main" count="45" uniqueCount="33">
  <si>
    <t>Cotação I</t>
  </si>
  <si>
    <t>Cotação II</t>
  </si>
  <si>
    <t>Cotação III</t>
  </si>
  <si>
    <t>TOTAL</t>
  </si>
  <si>
    <t>-</t>
  </si>
  <si>
    <t>Café da manhã</t>
  </si>
  <si>
    <t>Almoço</t>
  </si>
  <si>
    <t>Jantar</t>
  </si>
  <si>
    <t>Pernoite</t>
  </si>
  <si>
    <t>Qtde Anual</t>
  </si>
  <si>
    <t>Valor Anual</t>
  </si>
  <si>
    <t>Cotação IV</t>
  </si>
  <si>
    <t>Cotação V</t>
  </si>
  <si>
    <t>Cotação VI</t>
  </si>
  <si>
    <t>Cotação VII</t>
  </si>
  <si>
    <t>Cotação VIII</t>
  </si>
  <si>
    <t>Cotação IX</t>
  </si>
  <si>
    <t>Cotação X</t>
  </si>
  <si>
    <t>Cotação XI</t>
  </si>
  <si>
    <t>Cotação XII</t>
  </si>
  <si>
    <t>PLANILHA DE ORÇAMENTO DESPESAS DE VIAGEM PARA CADA FUNCIONÁRIO – MOTORISTA</t>
  </si>
  <si>
    <t>Preço médio praticado no mercado  (R$)</t>
  </si>
  <si>
    <t>Os orçamentos acima foram feitos  em Bom Jesus da Lapa em cidades onde há Unidades Descentralizadas da Codevasf-2ªSR. Guanambi, Barreiras, Xique-Xique.</t>
  </si>
  <si>
    <t>ITENS</t>
  </si>
  <si>
    <t>Alimentação</t>
  </si>
  <si>
    <t>Capital</t>
  </si>
  <si>
    <t>Qtde mensal</t>
  </si>
  <si>
    <t>Demais Localidades</t>
  </si>
  <si>
    <t>Valor Unitário</t>
  </si>
  <si>
    <t>Valor Total</t>
  </si>
  <si>
    <t>Os  valores unitários das despesas acima foram obtidos da Tabela de Diárias da Norma N-201 da Codevasf, considerando os valores dos ocupantes das funções</t>
  </si>
  <si>
    <t>FC-2 a FC-7, CC-2 a CC-4 e empregados de nível superior, médio e operacional.</t>
  </si>
  <si>
    <t>2ª Superintendência Regional da CODEVASF</t>
  </si>
</sst>
</file>

<file path=xl/styles.xml><?xml version="1.0" encoding="utf-8"?>
<styleSheet xmlns="http://schemas.openxmlformats.org/spreadsheetml/2006/main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8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0"/>
      <name val="Bookman Old Style"/>
      <family val="1"/>
    </font>
    <font>
      <b/>
      <sz val="12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9"/>
        <bgColor indexed="26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0" applyFont="1"/>
    <xf numFmtId="0" fontId="6" fillId="0" borderId="4" xfId="0" applyFont="1" applyBorder="1" applyAlignment="1">
      <alignment horizontal="justify" vertical="justify" wrapText="1"/>
    </xf>
    <xf numFmtId="8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4" fontId="7" fillId="0" borderId="8" xfId="1" applyFont="1" applyBorder="1" applyAlignment="1">
      <alignment vertical="center"/>
    </xf>
    <xf numFmtId="44" fontId="7" fillId="0" borderId="1" xfId="1" applyFont="1" applyBorder="1" applyAlignment="1">
      <alignment vertical="center"/>
    </xf>
    <xf numFmtId="0" fontId="3" fillId="0" borderId="4" xfId="0" applyFont="1" applyBorder="1" applyAlignment="1">
      <alignment horizontal="justify" vertical="justify" wrapText="1"/>
    </xf>
    <xf numFmtId="44" fontId="7" fillId="0" borderId="6" xfId="1" applyFont="1" applyBorder="1" applyAlignment="1">
      <alignment vertical="center"/>
    </xf>
    <xf numFmtId="0" fontId="3" fillId="0" borderId="8" xfId="0" applyFont="1" applyBorder="1"/>
    <xf numFmtId="0" fontId="8" fillId="0" borderId="0" xfId="0" applyFont="1"/>
    <xf numFmtId="0" fontId="2" fillId="0" borderId="0" xfId="0" applyFont="1"/>
    <xf numFmtId="0" fontId="3" fillId="0" borderId="8" xfId="0" applyFont="1" applyBorder="1" applyAlignment="1">
      <alignment horizontal="center" vertical="center" wrapText="1"/>
    </xf>
    <xf numFmtId="44" fontId="3" fillId="0" borderId="5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3" fillId="0" borderId="8" xfId="1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 wrapText="1"/>
    </xf>
    <xf numFmtId="44" fontId="3" fillId="0" borderId="11" xfId="1" applyFont="1" applyBorder="1" applyAlignment="1">
      <alignment horizontal="center" vertical="center" wrapText="1"/>
    </xf>
    <xf numFmtId="8" fontId="3" fillId="0" borderId="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justify"/>
    </xf>
    <xf numFmtId="44" fontId="5" fillId="0" borderId="8" xfId="1" applyFont="1" applyBorder="1" applyAlignment="1">
      <alignment vertical="center"/>
    </xf>
    <xf numFmtId="8" fontId="2" fillId="0" borderId="8" xfId="0" applyNumberFormat="1" applyFont="1" applyBorder="1" applyAlignment="1">
      <alignment horizontal="center" vertical="center" wrapText="1"/>
    </xf>
    <xf numFmtId="8" fontId="2" fillId="0" borderId="5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8" fontId="4" fillId="2" borderId="8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justify" wrapText="1"/>
    </xf>
    <xf numFmtId="0" fontId="12" fillId="0" borderId="8" xfId="0" applyFont="1" applyBorder="1" applyAlignment="1">
      <alignment horizontal="center" vertical="justify" wrapText="1"/>
    </xf>
    <xf numFmtId="0" fontId="13" fillId="0" borderId="8" xfId="0" applyFont="1" applyBorder="1" applyAlignment="1">
      <alignment horizontal="center" vertical="center" wrapText="1"/>
    </xf>
    <xf numFmtId="44" fontId="13" fillId="0" borderId="8" xfId="1" applyFont="1" applyBorder="1" applyAlignment="1">
      <alignment horizontal="center" vertical="center" wrapText="1"/>
    </xf>
    <xf numFmtId="44" fontId="13" fillId="0" borderId="8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4" fontId="13" fillId="0" borderId="5" xfId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4" fontId="11" fillId="2" borderId="2" xfId="0" applyNumberFormat="1" applyFont="1" applyFill="1" applyBorder="1" applyAlignment="1">
      <alignment horizontal="center" vertical="center" wrapText="1"/>
    </xf>
    <xf numFmtId="44" fontId="13" fillId="0" borderId="8" xfId="1" applyFont="1" applyBorder="1"/>
    <xf numFmtId="44" fontId="13" fillId="0" borderId="8" xfId="0" applyNumberFormat="1" applyFont="1" applyBorder="1"/>
    <xf numFmtId="44" fontId="10" fillId="2" borderId="10" xfId="0" applyNumberFormat="1" applyFont="1" applyFill="1" applyBorder="1"/>
    <xf numFmtId="44" fontId="10" fillId="2" borderId="8" xfId="0" applyNumberFormat="1" applyFont="1" applyFill="1" applyBorder="1"/>
    <xf numFmtId="0" fontId="11" fillId="2" borderId="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10" fillId="3" borderId="2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justify"/>
    </xf>
    <xf numFmtId="0" fontId="9" fillId="0" borderId="2" xfId="0" applyFont="1" applyBorder="1" applyAlignment="1">
      <alignment horizontal="left" vertical="justify"/>
    </xf>
    <xf numFmtId="0" fontId="9" fillId="0" borderId="3" xfId="0" applyFont="1" applyBorder="1" applyAlignment="1">
      <alignment horizontal="left" vertical="justify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8" fillId="0" borderId="0" xfId="0" applyFont="1" applyAlignment="1">
      <alignment horizontal="justify" vertical="justify"/>
    </xf>
    <xf numFmtId="0" fontId="14" fillId="5" borderId="15" xfId="0" applyFont="1" applyFill="1" applyBorder="1" applyAlignment="1">
      <alignment horizontal="center"/>
    </xf>
    <xf numFmtId="0" fontId="14" fillId="5" borderId="16" xfId="0" applyFont="1" applyFill="1" applyBorder="1" applyAlignment="1">
      <alignment horizontal="center"/>
    </xf>
    <xf numFmtId="0" fontId="14" fillId="5" borderId="7" xfId="0" applyFont="1" applyFill="1" applyBorder="1" applyAlignment="1">
      <alignment horizontal="center"/>
    </xf>
    <xf numFmtId="0" fontId="14" fillId="5" borderId="17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5" fillId="5" borderId="17" xfId="0" applyFont="1" applyFill="1" applyBorder="1" applyAlignment="1">
      <alignment horizontal="center" wrapText="1"/>
    </xf>
    <xf numFmtId="0" fontId="15" fillId="5" borderId="0" xfId="0" applyFont="1" applyFill="1" applyBorder="1" applyAlignment="1">
      <alignment horizontal="center" wrapText="1"/>
    </xf>
    <xf numFmtId="0" fontId="15" fillId="5" borderId="11" xfId="0" applyFont="1" applyFill="1" applyBorder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0</xdr:row>
      <xdr:rowOff>66675</xdr:rowOff>
    </xdr:from>
    <xdr:to>
      <xdr:col>8</xdr:col>
      <xdr:colOff>647700</xdr:colOff>
      <xdr:row>3</xdr:row>
      <xdr:rowOff>0</xdr:rowOff>
    </xdr:to>
    <xdr:sp macro="" textlink="" fLocksText="0">
      <xdr:nvSpPr>
        <xdr:cNvPr id="2" name="AutoShape 1"/>
        <xdr:cNvSpPr>
          <a:spLocks noChangeArrowheads="1"/>
        </xdr:cNvSpPr>
      </xdr:nvSpPr>
      <xdr:spPr bwMode="auto">
        <a:xfrm>
          <a:off x="2066925" y="66675"/>
          <a:ext cx="5848350" cy="64770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12600" tIns="12600" rIns="12600" bIns="12600" anchor="t"/>
        <a:lstStyle/>
        <a:p>
          <a:pPr algn="l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Ministério do Desenvolvimento Regional - MDR</a:t>
          </a:r>
        </a:p>
        <a:p>
          <a:pPr algn="l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</a:t>
          </a: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>
      <selection activeCell="E16" sqref="E16"/>
    </sheetView>
  </sheetViews>
  <sheetFormatPr defaultRowHeight="15"/>
  <cols>
    <col min="1" max="1" width="12.5703125" customWidth="1"/>
    <col min="2" max="2" width="13.7109375" customWidth="1"/>
    <col min="3" max="4" width="12.5703125" customWidth="1"/>
    <col min="5" max="5" width="15.7109375" bestFit="1" customWidth="1"/>
    <col min="6" max="6" width="16" customWidth="1"/>
    <col min="7" max="7" width="13.7109375" customWidth="1"/>
    <col min="8" max="8" width="12.140625" bestFit="1" customWidth="1"/>
    <col min="9" max="9" width="15.140625" bestFit="1" customWidth="1"/>
  </cols>
  <sheetData>
    <row r="1" spans="1:9">
      <c r="A1" s="69"/>
      <c r="B1" s="70"/>
      <c r="C1" s="70"/>
      <c r="D1" s="70"/>
      <c r="E1" s="70"/>
      <c r="F1" s="70"/>
      <c r="G1" s="70"/>
      <c r="H1" s="70"/>
      <c r="I1" s="71"/>
    </row>
    <row r="2" spans="1:9">
      <c r="A2" s="72"/>
      <c r="B2" s="73"/>
      <c r="C2" s="73"/>
      <c r="D2" s="74"/>
      <c r="E2" s="73"/>
      <c r="F2" s="73"/>
      <c r="G2" s="74"/>
      <c r="H2" s="74"/>
      <c r="I2" s="75"/>
    </row>
    <row r="3" spans="1:9">
      <c r="A3" s="72"/>
      <c r="B3" s="73"/>
      <c r="C3" s="73"/>
      <c r="D3" s="73"/>
      <c r="E3" s="73"/>
      <c r="F3" s="73"/>
      <c r="H3" s="74"/>
      <c r="I3" s="75"/>
    </row>
    <row r="4" spans="1:9" ht="15.75">
      <c r="A4" s="76" t="s">
        <v>32</v>
      </c>
      <c r="B4" s="77"/>
      <c r="C4" s="77"/>
      <c r="D4" s="77"/>
      <c r="E4" s="77"/>
      <c r="F4" s="77"/>
      <c r="G4" s="77"/>
      <c r="H4" s="77"/>
      <c r="I4" s="78"/>
    </row>
    <row r="5" spans="1:9" ht="16.5" thickBot="1">
      <c r="A5" s="79" t="s">
        <v>20</v>
      </c>
      <c r="B5" s="80"/>
      <c r="C5" s="80"/>
      <c r="D5" s="80"/>
      <c r="E5" s="80"/>
      <c r="F5" s="80"/>
      <c r="G5" s="80"/>
      <c r="H5" s="80"/>
      <c r="I5" s="81"/>
    </row>
    <row r="6" spans="1:9" ht="16.5" thickBot="1">
      <c r="A6" s="56" t="s">
        <v>23</v>
      </c>
      <c r="B6" s="52" t="s">
        <v>27</v>
      </c>
      <c r="C6" s="52"/>
      <c r="D6" s="52"/>
      <c r="E6" s="52"/>
      <c r="F6" s="53" t="s">
        <v>25</v>
      </c>
      <c r="G6" s="54"/>
      <c r="H6" s="54"/>
      <c r="I6" s="55"/>
    </row>
    <row r="7" spans="1:9" ht="76.5" customHeight="1" thickBot="1">
      <c r="A7" s="57"/>
      <c r="B7" s="48" t="s">
        <v>26</v>
      </c>
      <c r="C7" s="32" t="s">
        <v>9</v>
      </c>
      <c r="D7" s="32" t="s">
        <v>28</v>
      </c>
      <c r="E7" s="32" t="s">
        <v>29</v>
      </c>
      <c r="F7" s="32" t="s">
        <v>26</v>
      </c>
      <c r="G7" s="32" t="s">
        <v>9</v>
      </c>
      <c r="H7" s="32" t="s">
        <v>28</v>
      </c>
      <c r="I7" s="32" t="s">
        <v>29</v>
      </c>
    </row>
    <row r="8" spans="1:9" ht="16.5" thickBot="1">
      <c r="A8" s="33" t="s">
        <v>24</v>
      </c>
      <c r="B8" s="34">
        <f>8*18</f>
        <v>144</v>
      </c>
      <c r="C8" s="35">
        <f>B8*12</f>
        <v>1728</v>
      </c>
      <c r="D8" s="36">
        <v>87</v>
      </c>
      <c r="E8" s="37">
        <f>C8*D8</f>
        <v>150336</v>
      </c>
      <c r="F8" s="34">
        <v>10</v>
      </c>
      <c r="G8" s="35">
        <f>F8*12</f>
        <v>120</v>
      </c>
      <c r="H8" s="43">
        <v>87</v>
      </c>
      <c r="I8" s="44">
        <f>H8*G8</f>
        <v>10440</v>
      </c>
    </row>
    <row r="9" spans="1:9" ht="16.5" thickBot="1">
      <c r="A9" s="33" t="s">
        <v>8</v>
      </c>
      <c r="B9" s="34">
        <f>8*12</f>
        <v>96</v>
      </c>
      <c r="C9" s="38">
        <f>B9*12</f>
        <v>1152</v>
      </c>
      <c r="D9" s="39">
        <v>152</v>
      </c>
      <c r="E9" s="37">
        <f>C9*D9</f>
        <v>175104</v>
      </c>
      <c r="F9" s="34">
        <v>8</v>
      </c>
      <c r="G9" s="38">
        <f>F9*12</f>
        <v>96</v>
      </c>
      <c r="H9" s="43">
        <v>208</v>
      </c>
      <c r="I9" s="44">
        <f>H9*G9</f>
        <v>19968</v>
      </c>
    </row>
    <row r="10" spans="1:9" ht="16.5" thickBot="1">
      <c r="A10" s="40" t="s">
        <v>3</v>
      </c>
      <c r="B10" s="47"/>
      <c r="C10" s="41" t="s">
        <v>4</v>
      </c>
      <c r="D10" s="42">
        <f>SUM(D8:D9)</f>
        <v>239</v>
      </c>
      <c r="E10" s="41"/>
      <c r="F10" s="58" t="s">
        <v>3</v>
      </c>
      <c r="G10" s="59"/>
      <c r="H10" s="45">
        <f>SUM(H8:H9)</f>
        <v>295</v>
      </c>
      <c r="I10" s="46">
        <f>SUM(I8:I9)</f>
        <v>30408</v>
      </c>
    </row>
    <row r="11" spans="1:9" ht="15.75" thickBot="1">
      <c r="A11" s="1"/>
      <c r="B11" s="1"/>
      <c r="C11" s="1"/>
      <c r="D11" s="1"/>
      <c r="E11" s="1"/>
      <c r="F11" s="1"/>
      <c r="G11" s="1"/>
    </row>
    <row r="12" spans="1:9" ht="15" customHeight="1" thickBot="1">
      <c r="A12" s="60" t="s">
        <v>30</v>
      </c>
      <c r="B12" s="61"/>
      <c r="C12" s="61"/>
      <c r="D12" s="61"/>
      <c r="E12" s="61"/>
      <c r="F12" s="61"/>
      <c r="G12" s="61"/>
      <c r="H12" s="61"/>
      <c r="I12" s="62"/>
    </row>
    <row r="13" spans="1:9" ht="15.75" thickBot="1">
      <c r="A13" s="49" t="s">
        <v>31</v>
      </c>
      <c r="B13" s="50"/>
      <c r="C13" s="50"/>
      <c r="D13" s="50"/>
      <c r="E13" s="50"/>
      <c r="F13" s="50"/>
      <c r="G13" s="50"/>
      <c r="H13" s="50"/>
      <c r="I13" s="51"/>
    </row>
    <row r="14" spans="1:9">
      <c r="A14" s="10"/>
      <c r="B14" s="10"/>
      <c r="C14" s="1"/>
      <c r="D14" s="1"/>
      <c r="E14" s="1"/>
      <c r="F14" s="1"/>
      <c r="G14" s="1"/>
    </row>
    <row r="15" spans="1:9">
      <c r="A15" s="10"/>
      <c r="B15" s="10"/>
      <c r="C15" s="1"/>
      <c r="D15" s="1"/>
      <c r="E15" s="1"/>
      <c r="F15" s="1"/>
      <c r="G15" s="1"/>
    </row>
    <row r="16" spans="1:9">
      <c r="A16" s="10"/>
      <c r="B16" s="10"/>
      <c r="C16" s="1"/>
      <c r="D16" s="1"/>
      <c r="E16" s="1"/>
      <c r="F16" s="1"/>
      <c r="G16" s="1"/>
    </row>
  </sheetData>
  <mergeCells count="9">
    <mergeCell ref="A1:I1"/>
    <mergeCell ref="A4:I4"/>
    <mergeCell ref="A13:I13"/>
    <mergeCell ref="B6:E6"/>
    <mergeCell ref="F6:I6"/>
    <mergeCell ref="A5:I5"/>
    <mergeCell ref="A6:A7"/>
    <mergeCell ref="F10:G10"/>
    <mergeCell ref="A12:I12"/>
  </mergeCells>
  <pageMargins left="0.511811024" right="0.511811024" top="0.78740157499999996" bottom="0.78740157499999996" header="0.31496062000000002" footer="0.31496062000000002"/>
  <pageSetup paperSize="9" scale="105" orientation="landscape" r:id="rId1"/>
  <drawing r:id="rId2"/>
  <legacyDrawing r:id="rId3"/>
  <oleObjects>
    <oleObject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Q14"/>
  <sheetViews>
    <sheetView workbookViewId="0">
      <selection activeCell="A4" sqref="A4:XFD5"/>
    </sheetView>
  </sheetViews>
  <sheetFormatPr defaultRowHeight="15"/>
  <cols>
    <col min="1" max="1" width="12.5703125" customWidth="1"/>
    <col min="2" max="2" width="13.7109375" customWidth="1"/>
    <col min="3" max="3" width="9.85546875" bestFit="1" customWidth="1"/>
    <col min="4" max="4" width="11.140625" bestFit="1" customWidth="1"/>
    <col min="5" max="5" width="9" bestFit="1" customWidth="1"/>
    <col min="6" max="11" width="10" customWidth="1"/>
    <col min="12" max="12" width="10.5703125" customWidth="1"/>
    <col min="13" max="16" width="10" customWidth="1"/>
    <col min="17" max="17" width="11.7109375" bestFit="1" customWidth="1"/>
  </cols>
  <sheetData>
    <row r="1" spans="1:17" ht="15.75" thickBot="1">
      <c r="A1" s="63" t="s">
        <v>20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</row>
    <row r="2" spans="1:17" ht="76.5" customHeight="1" thickBot="1">
      <c r="A2" s="23" t="s">
        <v>23</v>
      </c>
      <c r="B2" s="24" t="s">
        <v>21</v>
      </c>
      <c r="C2" s="24" t="s">
        <v>9</v>
      </c>
      <c r="D2" s="24" t="s">
        <v>10</v>
      </c>
      <c r="E2" s="25" t="s">
        <v>0</v>
      </c>
      <c r="F2" s="26" t="s">
        <v>1</v>
      </c>
      <c r="G2" s="26" t="s">
        <v>2</v>
      </c>
      <c r="H2" s="27" t="s">
        <v>11</v>
      </c>
      <c r="I2" s="28" t="s">
        <v>12</v>
      </c>
      <c r="J2" s="28" t="s">
        <v>13</v>
      </c>
      <c r="K2" s="27" t="s">
        <v>14</v>
      </c>
      <c r="L2" s="28" t="s">
        <v>15</v>
      </c>
      <c r="M2" s="28" t="s">
        <v>16</v>
      </c>
      <c r="N2" s="27" t="s">
        <v>17</v>
      </c>
      <c r="O2" s="28" t="s">
        <v>18</v>
      </c>
      <c r="P2" s="28" t="s">
        <v>19</v>
      </c>
      <c r="Q2" s="28" t="s">
        <v>3</v>
      </c>
    </row>
    <row r="3" spans="1:17" ht="15.75" thickBot="1">
      <c r="A3" s="2" t="s">
        <v>5</v>
      </c>
      <c r="B3" s="21">
        <f>Q3/10</f>
        <v>20.7</v>
      </c>
      <c r="C3" s="12">
        <f>8*20*12</f>
        <v>1920</v>
      </c>
      <c r="D3" s="18">
        <f>C3*B3</f>
        <v>39744</v>
      </c>
      <c r="E3" s="13">
        <v>20</v>
      </c>
      <c r="F3" s="13">
        <v>20</v>
      </c>
      <c r="G3" s="13">
        <v>18</v>
      </c>
      <c r="H3" s="5">
        <v>30</v>
      </c>
      <c r="I3" s="5">
        <v>30</v>
      </c>
      <c r="J3" s="5">
        <v>29</v>
      </c>
      <c r="K3" s="5">
        <v>15</v>
      </c>
      <c r="L3" s="5">
        <v>0</v>
      </c>
      <c r="M3" s="5">
        <v>13</v>
      </c>
      <c r="N3" s="5">
        <v>15</v>
      </c>
      <c r="O3" s="5">
        <v>17</v>
      </c>
      <c r="P3" s="5">
        <v>0</v>
      </c>
      <c r="Q3" s="20">
        <f>SUM(E3:P3)</f>
        <v>207</v>
      </c>
    </row>
    <row r="4" spans="1:17" ht="15.75" thickBot="1">
      <c r="A4" s="2" t="s">
        <v>6</v>
      </c>
      <c r="B4" s="22">
        <f>Q4/10</f>
        <v>38.698999999999998</v>
      </c>
      <c r="C4" s="12">
        <f>8*20*12</f>
        <v>1920</v>
      </c>
      <c r="D4" s="3">
        <f t="shared" ref="D4:D6" si="0">C4*B4</f>
        <v>74302.080000000002</v>
      </c>
      <c r="E4" s="14">
        <v>0</v>
      </c>
      <c r="F4" s="15">
        <v>80</v>
      </c>
      <c r="G4" s="16">
        <v>25</v>
      </c>
      <c r="H4" s="6">
        <v>40</v>
      </c>
      <c r="I4" s="6">
        <v>50</v>
      </c>
      <c r="J4" s="6">
        <v>59</v>
      </c>
      <c r="K4" s="5">
        <v>25</v>
      </c>
      <c r="L4" s="5">
        <v>20</v>
      </c>
      <c r="M4" s="5">
        <v>28</v>
      </c>
      <c r="N4" s="5">
        <v>29.99</v>
      </c>
      <c r="O4" s="5">
        <v>30</v>
      </c>
      <c r="P4" s="5">
        <v>0</v>
      </c>
      <c r="Q4" s="20">
        <f>SUM(E4:P4)</f>
        <v>386.99</v>
      </c>
    </row>
    <row r="5" spans="1:17" ht="15.75" thickBot="1">
      <c r="A5" s="7" t="s">
        <v>7</v>
      </c>
      <c r="B5" s="22">
        <f>Q5/10</f>
        <v>37.698999999999998</v>
      </c>
      <c r="C5" s="12">
        <f>8*20*12</f>
        <v>1920</v>
      </c>
      <c r="D5" s="3">
        <f t="shared" si="0"/>
        <v>72382.080000000002</v>
      </c>
      <c r="E5" s="13">
        <v>0</v>
      </c>
      <c r="F5" s="13">
        <v>80</v>
      </c>
      <c r="G5" s="13">
        <v>20</v>
      </c>
      <c r="H5" s="5">
        <v>40</v>
      </c>
      <c r="I5" s="5">
        <v>50</v>
      </c>
      <c r="J5" s="5">
        <v>59</v>
      </c>
      <c r="K5" s="5">
        <v>25</v>
      </c>
      <c r="L5" s="5">
        <v>15</v>
      </c>
      <c r="M5" s="5">
        <v>28</v>
      </c>
      <c r="N5" s="5">
        <v>29.99</v>
      </c>
      <c r="O5" s="5">
        <v>30</v>
      </c>
      <c r="P5" s="5">
        <v>0</v>
      </c>
      <c r="Q5" s="20">
        <f>SUM(E5:P5)</f>
        <v>376.99</v>
      </c>
    </row>
    <row r="6" spans="1:17" ht="15.75" thickBot="1">
      <c r="A6" s="2" t="s">
        <v>8</v>
      </c>
      <c r="B6" s="22">
        <f>Q6/12</f>
        <v>126.13333333333333</v>
      </c>
      <c r="C6" s="4">
        <f>15*8*12</f>
        <v>1440</v>
      </c>
      <c r="D6" s="3">
        <f t="shared" si="0"/>
        <v>181632</v>
      </c>
      <c r="E6" s="17">
        <v>119</v>
      </c>
      <c r="F6" s="17">
        <v>120</v>
      </c>
      <c r="G6" s="17">
        <f>240*1.1</f>
        <v>264</v>
      </c>
      <c r="H6" s="8">
        <v>70</v>
      </c>
      <c r="I6" s="8">
        <v>170</v>
      </c>
      <c r="J6" s="8">
        <v>155.6</v>
      </c>
      <c r="K6" s="8">
        <v>70</v>
      </c>
      <c r="L6" s="8">
        <v>80</v>
      </c>
      <c r="M6" s="8">
        <v>120</v>
      </c>
      <c r="N6" s="8">
        <v>105</v>
      </c>
      <c r="O6" s="8">
        <v>130</v>
      </c>
      <c r="P6" s="8">
        <v>110</v>
      </c>
      <c r="Q6" s="20">
        <f>SUM(E6:P6)</f>
        <v>1513.6</v>
      </c>
    </row>
    <row r="7" spans="1:17" ht="15.75" thickBot="1">
      <c r="A7" s="29" t="s">
        <v>3</v>
      </c>
      <c r="B7" s="30">
        <f>SUM(B3:B6)</f>
        <v>223.23133333333334</v>
      </c>
      <c r="C7" s="31" t="s">
        <v>4</v>
      </c>
      <c r="D7" s="31"/>
      <c r="E7" s="31"/>
      <c r="F7" s="31"/>
      <c r="G7" s="31"/>
      <c r="H7" s="9"/>
      <c r="I7" s="9"/>
      <c r="J7" s="9"/>
      <c r="K7" s="9"/>
      <c r="L7" s="9"/>
      <c r="M7" s="9"/>
      <c r="N7" s="9"/>
      <c r="O7" s="9"/>
      <c r="P7" s="9"/>
      <c r="Q7" s="5">
        <f>H7+K7+N7</f>
        <v>0</v>
      </c>
    </row>
    <row r="8" spans="1:1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>
      <c r="A9" s="65" t="s">
        <v>22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7"/>
    </row>
    <row r="10" spans="1:17">
      <c r="A10" s="68"/>
      <c r="B10" s="68"/>
      <c r="C10" s="68"/>
      <c r="D10" s="19"/>
      <c r="E10" s="19"/>
      <c r="F10" s="19"/>
      <c r="G10" s="19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10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10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10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1"/>
      <c r="O13" s="11"/>
      <c r="P13" s="11"/>
      <c r="Q13" s="1"/>
    </row>
    <row r="14" spans="1:17">
      <c r="A14" s="10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</sheetData>
  <mergeCells count="3">
    <mergeCell ref="A1:Q1"/>
    <mergeCell ref="A9:Q9"/>
    <mergeCell ref="A10:C10"/>
  </mergeCells>
  <pageMargins left="0.511811024" right="0.511811024" top="0.78740157499999996" bottom="0.78740157499999996" header="0.31496062000000002" footer="0.31496062000000002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Despesas com viagem </vt:lpstr>
      <vt:lpstr>Despesas com viagem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Antônio Queiroga Cristino Santos</dc:creator>
  <cp:lastModifiedBy>Marcelo Antônio Queiroga Cristino Santos</cp:lastModifiedBy>
  <cp:lastPrinted>2021-06-16T12:37:27Z</cp:lastPrinted>
  <dcterms:created xsi:type="dcterms:W3CDTF">2021-06-14T11:34:30Z</dcterms:created>
  <dcterms:modified xsi:type="dcterms:W3CDTF">2021-06-16T12:37:30Z</dcterms:modified>
</cp:coreProperties>
</file>