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895" windowHeight="9225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I6" i="1"/>
  <c r="I7"/>
  <c r="I8"/>
  <c r="I9"/>
  <c r="I10"/>
  <c r="I5"/>
  <c r="H10"/>
  <c r="H9"/>
  <c r="H8"/>
  <c r="H7"/>
  <c r="H6"/>
  <c r="H5"/>
  <c r="C9"/>
  <c r="E6"/>
  <c r="G6" s="1"/>
  <c r="E7"/>
  <c r="G7" s="1"/>
  <c r="E8"/>
  <c r="G8" s="1"/>
  <c r="E9"/>
  <c r="E10"/>
  <c r="G10" s="1"/>
  <c r="E5"/>
  <c r="G5" s="1"/>
  <c r="I11" l="1"/>
  <c r="G9"/>
</calcChain>
</file>

<file path=xl/sharedStrings.xml><?xml version="1.0" encoding="utf-8"?>
<sst xmlns="http://schemas.openxmlformats.org/spreadsheetml/2006/main" count="29" uniqueCount="29">
  <si>
    <t>Unidade</t>
  </si>
  <si>
    <t>Idade das Unidades (anos)</t>
  </si>
  <si>
    <t>Valor do imóvel (R$)</t>
  </si>
  <si>
    <t>Valor estimado para manutenção - IN RFB nº 1700/2017 - (R$)</t>
  </si>
  <si>
    <t>Acréscimo anual sobre o valor de obsolescência do imóvel (R$)</t>
  </si>
  <si>
    <t>Valor anual máximo estimado para manutenção (R$)</t>
  </si>
  <si>
    <t>Sede 2ª SR</t>
  </si>
  <si>
    <t>Casa de Hóspedes</t>
  </si>
  <si>
    <t>2ª/EGU</t>
  </si>
  <si>
    <t>2ª/EIR</t>
  </si>
  <si>
    <t>2ª/EBA</t>
  </si>
  <si>
    <t>2ª/CIX</t>
  </si>
  <si>
    <t>TOTAL ESTIMADO DA CONTRATAÇÃO</t>
  </si>
  <si>
    <t>3 – A fórmula de cálculo para os itens abaixo são:</t>
  </si>
  <si>
    <t>3.1 – “Valor estimado para manutenção - IN RFB nº 1700/2017 - (R$)”: “Valor do imóvel (R$)” x 4%.</t>
  </si>
  <si>
    <t xml:space="preserve"> 2ª/CIX - Contrato de reforma predial nº 2.023.00/2016.</t>
  </si>
  <si>
    <t>1 – As fontes para se estabelecer o “Valor do imóvel (R$)” foram: Sede da 2ª SR - Contrato de reforma predial 2.176.00/2016; Casa de Hóspedes da Sede da 2ª SR - IPTU;</t>
  </si>
  <si>
    <t>2ª/EGU - Contrato de reforma predial nº 2.052.00/2012; 2ª/EIR - Contrato de reforma predial nº 2.051.00/2012; 2ª/EBA - Contratos de reforma predial nºs 2.040.00/2011 e 2.290.00/2013;</t>
  </si>
  <si>
    <t xml:space="preserve">4 – Ressalta-se que os cálculos de cada Unidade foram realizados separadamente somente para esclarecer a metodologia para estimativa do valor total da contratação, não sendo de caráter restritivo em  </t>
  </si>
  <si>
    <t>Percentual de 4%, previsto na IN nº 1700 da SRF</t>
  </si>
  <si>
    <t>Percentual de obsolescência do imóvel (%)</t>
  </si>
  <si>
    <t>2 – O “Percentual anual de obsolescência do imóvel (%)” foi estabelecido em 40% do valor estimado para manutenção devido a idade dos imóveis.</t>
  </si>
  <si>
    <t>Os cálculos dessa planilha tiveram como modelo a planilha do pregão nº 17/2020 da Sede-DF.</t>
  </si>
  <si>
    <t>3.2 – “Acréscimo por  obsolescência do imóvel (R$)”: “Valor estimado para manutenção - IN RFB nº 1700/2017 - (R$)” x “Percentual  de obsolescência do imóvel (%).</t>
  </si>
  <si>
    <t>3.4 – “Valor anual máximo estimado para manutenção (R$)”: “Valor estimado para manutenção - IN RFB nº 1700/2017 - (R$)” + “Acréscimo por  obsolescência do imóvel (R$)+BDI”.</t>
  </si>
  <si>
    <t xml:space="preserve">relação ao que poderá ser aplicado em cada Unidade quando houver necessidade de realização de obras/serviços. Em outras palavras, a 2ªSR/Codevasf poderá realizar obras/serviços objeto do Termo de </t>
  </si>
  <si>
    <t>Referência em qualquer Unidade em valor limitado ao total estimado do contrato.</t>
  </si>
  <si>
    <t>BDI ( 30,51%)</t>
  </si>
  <si>
    <r>
      <t>3.3-"BDI</t>
    </r>
    <r>
      <rPr>
        <sz val="11"/>
        <rFont val="Calibri"/>
        <family val="2"/>
        <scheme val="minor"/>
      </rPr>
      <t xml:space="preserve"> (30,51%)"</t>
    </r>
    <r>
      <rPr>
        <sz val="11"/>
        <color theme="1"/>
        <rFont val="Calibri"/>
        <family val="2"/>
        <scheme val="minor"/>
      </rPr>
      <t xml:space="preserve"> Calculado pela Gerência de Infraestrutura- 2ªGRD, conforme anexo III</t>
    </r>
  </si>
</sst>
</file>

<file path=xl/styles.xml><?xml version="1.0" encoding="utf-8"?>
<styleSheet xmlns="http://schemas.openxmlformats.org/spreadsheetml/2006/main">
  <numFmts count="1">
    <numFmt numFmtId="164" formatCode="_-&quot;R$&quot;\ * #,##0.00_-;\-&quot;R$&quot;\ * #,##0.00_-;_-&quot;R$&quot;\ 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4" fontId="0" fillId="0" borderId="1" xfId="0" applyNumberFormat="1" applyBorder="1"/>
    <xf numFmtId="10" fontId="0" fillId="0" borderId="1" xfId="2" applyNumberFormat="1" applyFont="1" applyBorder="1"/>
    <xf numFmtId="164" fontId="0" fillId="0" borderId="1" xfId="1" applyFont="1" applyBorder="1"/>
    <xf numFmtId="9" fontId="0" fillId="0" borderId="1" xfId="2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1228725</xdr:colOff>
      <xdr:row>0</xdr:row>
      <xdr:rowOff>47626</xdr:rowOff>
    </xdr:from>
    <xdr:to>
      <xdr:col>8</xdr:col>
      <xdr:colOff>192181</xdr:colOff>
      <xdr:row>2</xdr:row>
      <xdr:rowOff>123826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467100" y="47626"/>
          <a:ext cx="6878731" cy="45720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Desenvolvimento Regional - MDR</a:t>
          </a:r>
        </a:p>
        <a:p>
          <a:pPr algn="l" rtl="0">
            <a:defRPr sz="1000"/>
          </a:pPr>
          <a:r>
            <a:rPr lang="pt-BR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D27" sqref="D27"/>
    </sheetView>
  </sheetViews>
  <sheetFormatPr defaultRowHeight="15"/>
  <cols>
    <col min="1" max="1" width="16.7109375" customWidth="1"/>
    <col min="2" max="2" width="16.85546875" customWidth="1"/>
    <col min="3" max="3" width="18.85546875" customWidth="1"/>
    <col min="4" max="4" width="15.140625" customWidth="1"/>
    <col min="5" max="5" width="26.5703125" customWidth="1"/>
    <col min="6" max="6" width="18.28515625" customWidth="1"/>
    <col min="7" max="7" width="22.28515625" customWidth="1"/>
    <col min="8" max="8" width="17.5703125" customWidth="1"/>
    <col min="9" max="9" width="30.28515625" customWidth="1"/>
  </cols>
  <sheetData>
    <row r="1" spans="1:9">
      <c r="A1" s="18"/>
      <c r="B1" s="19"/>
      <c r="C1" s="19"/>
      <c r="D1" s="19"/>
      <c r="E1" s="19"/>
      <c r="F1" s="19"/>
      <c r="G1" s="19"/>
      <c r="H1" s="19"/>
      <c r="I1" s="20"/>
    </row>
    <row r="2" spans="1:9">
      <c r="A2" s="21"/>
      <c r="B2" s="22"/>
      <c r="C2" s="22"/>
      <c r="D2" s="22"/>
      <c r="E2" s="22"/>
      <c r="F2" s="22"/>
      <c r="G2" s="22"/>
      <c r="H2" s="22"/>
      <c r="I2" s="23"/>
    </row>
    <row r="3" spans="1:9" ht="15.75" thickBot="1">
      <c r="A3" s="24"/>
      <c r="B3" s="25"/>
      <c r="C3" s="25"/>
      <c r="D3" s="25"/>
      <c r="E3" s="25"/>
      <c r="F3" s="25"/>
      <c r="G3" s="25"/>
      <c r="H3" s="25"/>
      <c r="I3" s="26"/>
    </row>
    <row r="4" spans="1:9" ht="60.75" customHeight="1">
      <c r="A4" s="7" t="s">
        <v>0</v>
      </c>
      <c r="B4" s="7" t="s">
        <v>1</v>
      </c>
      <c r="C4" s="7" t="s">
        <v>2</v>
      </c>
      <c r="D4" s="7" t="s">
        <v>19</v>
      </c>
      <c r="E4" s="7" t="s">
        <v>3</v>
      </c>
      <c r="F4" s="7" t="s">
        <v>20</v>
      </c>
      <c r="G4" s="7" t="s">
        <v>4</v>
      </c>
      <c r="H4" s="7" t="s">
        <v>27</v>
      </c>
      <c r="I4" s="7" t="s">
        <v>5</v>
      </c>
    </row>
    <row r="5" spans="1:9">
      <c r="A5" s="1" t="s">
        <v>6</v>
      </c>
      <c r="B5" s="1">
        <v>68</v>
      </c>
      <c r="C5" s="2">
        <v>1140393.6000000001</v>
      </c>
      <c r="D5" s="5">
        <v>0.04</v>
      </c>
      <c r="E5" s="4">
        <f>C5*0.04</f>
        <v>45615.744000000006</v>
      </c>
      <c r="F5" s="3">
        <v>0.4</v>
      </c>
      <c r="G5" s="4">
        <f>(E5*F5)</f>
        <v>18246.297600000002</v>
      </c>
      <c r="H5" s="4">
        <f>E5*30.51%</f>
        <v>13917.363494400004</v>
      </c>
      <c r="I5" s="2">
        <f>E5+G5+H5</f>
        <v>77779.405094400019</v>
      </c>
    </row>
    <row r="6" spans="1:9">
      <c r="A6" s="1" t="s">
        <v>7</v>
      </c>
      <c r="B6" s="1">
        <v>30</v>
      </c>
      <c r="C6" s="2">
        <v>29927.26</v>
      </c>
      <c r="D6" s="5">
        <v>0.04</v>
      </c>
      <c r="E6" s="4">
        <f t="shared" ref="E6:E10" si="0">C6*0.04</f>
        <v>1197.0904</v>
      </c>
      <c r="F6" s="3">
        <v>0.4</v>
      </c>
      <c r="G6" s="4">
        <f>(E6*F6)</f>
        <v>478.83616000000006</v>
      </c>
      <c r="H6" s="4">
        <f>E6*30.51%</f>
        <v>365.23228104000003</v>
      </c>
      <c r="I6" s="2">
        <f t="shared" ref="I6:I10" si="1">E6+G6+H6</f>
        <v>2041.1588410400002</v>
      </c>
    </row>
    <row r="7" spans="1:9">
      <c r="A7" s="1" t="s">
        <v>8</v>
      </c>
      <c r="B7" s="1">
        <v>31</v>
      </c>
      <c r="C7" s="2">
        <v>532905.4</v>
      </c>
      <c r="D7" s="5">
        <v>0.04</v>
      </c>
      <c r="E7" s="4">
        <f t="shared" si="0"/>
        <v>21316.216</v>
      </c>
      <c r="F7" s="3">
        <v>0.4</v>
      </c>
      <c r="G7" s="4">
        <f t="shared" ref="G7:G10" si="2">(E7*F7)</f>
        <v>8526.4863999999998</v>
      </c>
      <c r="H7" s="4">
        <f>E7*30.51%</f>
        <v>6503.5775016000007</v>
      </c>
      <c r="I7" s="2">
        <f t="shared" si="1"/>
        <v>36346.279901600006</v>
      </c>
    </row>
    <row r="8" spans="1:9">
      <c r="A8" s="1" t="s">
        <v>9</v>
      </c>
      <c r="B8" s="1">
        <v>52</v>
      </c>
      <c r="C8" s="2">
        <v>212674.35</v>
      </c>
      <c r="D8" s="5">
        <v>0.04</v>
      </c>
      <c r="E8" s="4">
        <f t="shared" si="0"/>
        <v>8506.9740000000002</v>
      </c>
      <c r="F8" s="3">
        <v>0.4</v>
      </c>
      <c r="G8" s="4">
        <f t="shared" si="2"/>
        <v>3402.7896000000001</v>
      </c>
      <c r="H8" s="4">
        <f>E8*30.51%</f>
        <v>2595.4777674000002</v>
      </c>
      <c r="I8" s="2">
        <f t="shared" si="1"/>
        <v>14505.2413674</v>
      </c>
    </row>
    <row r="9" spans="1:9">
      <c r="A9" s="1" t="s">
        <v>10</v>
      </c>
      <c r="B9" s="1">
        <v>58</v>
      </c>
      <c r="C9" s="2">
        <f>170007.93+289453.56</f>
        <v>459461.49</v>
      </c>
      <c r="D9" s="5">
        <v>0.04</v>
      </c>
      <c r="E9" s="4">
        <f t="shared" si="0"/>
        <v>18378.459599999998</v>
      </c>
      <c r="F9" s="3">
        <v>0.4</v>
      </c>
      <c r="G9" s="4">
        <f t="shared" si="2"/>
        <v>7351.3838399999995</v>
      </c>
      <c r="H9" s="4">
        <f>E9*30.51%</f>
        <v>5607.2680239600004</v>
      </c>
      <c r="I9" s="2">
        <f t="shared" si="1"/>
        <v>31337.111463959998</v>
      </c>
    </row>
    <row r="10" spans="1:9">
      <c r="A10" s="1" t="s">
        <v>11</v>
      </c>
      <c r="B10" s="1">
        <v>13</v>
      </c>
      <c r="C10" s="2">
        <v>4208000</v>
      </c>
      <c r="D10" s="5">
        <v>0.04</v>
      </c>
      <c r="E10" s="4">
        <f t="shared" si="0"/>
        <v>168320</v>
      </c>
      <c r="F10" s="3">
        <v>0.4</v>
      </c>
      <c r="G10" s="4">
        <f t="shared" si="2"/>
        <v>67328</v>
      </c>
      <c r="H10" s="4">
        <f>(F10*G10)</f>
        <v>26931.200000000001</v>
      </c>
      <c r="I10" s="2">
        <f t="shared" si="1"/>
        <v>262579.20000000001</v>
      </c>
    </row>
    <row r="11" spans="1:9">
      <c r="A11" s="15" t="s">
        <v>12</v>
      </c>
      <c r="B11" s="16"/>
      <c r="C11" s="16"/>
      <c r="D11" s="16"/>
      <c r="E11" s="16"/>
      <c r="F11" s="16"/>
      <c r="G11" s="16"/>
      <c r="H11" s="17"/>
      <c r="I11" s="6">
        <f>SUM(I5:I10)</f>
        <v>424588.39666840003</v>
      </c>
    </row>
    <row r="12" spans="1:9">
      <c r="A12" s="1"/>
      <c r="B12" s="1"/>
      <c r="C12" s="1"/>
      <c r="D12" s="1"/>
      <c r="E12" s="1"/>
      <c r="F12" s="1"/>
      <c r="G12" s="1"/>
      <c r="H12" s="1"/>
      <c r="I12" s="1"/>
    </row>
    <row r="13" spans="1:9">
      <c r="A13" s="12" t="s">
        <v>16</v>
      </c>
      <c r="B13" s="13"/>
      <c r="C13" s="13"/>
      <c r="D13" s="13"/>
      <c r="E13" s="13"/>
      <c r="F13" s="13"/>
      <c r="G13" s="13"/>
      <c r="H13" s="13"/>
      <c r="I13" s="14"/>
    </row>
    <row r="14" spans="1:9">
      <c r="A14" s="12" t="s">
        <v>17</v>
      </c>
      <c r="B14" s="13"/>
      <c r="C14" s="13"/>
      <c r="D14" s="13"/>
      <c r="E14" s="13"/>
      <c r="F14" s="13"/>
      <c r="G14" s="13"/>
      <c r="H14" s="13"/>
      <c r="I14" s="14"/>
    </row>
    <row r="15" spans="1:9">
      <c r="A15" s="12" t="s">
        <v>15</v>
      </c>
      <c r="B15" s="13"/>
      <c r="C15" s="13"/>
      <c r="D15" s="13"/>
      <c r="E15" s="13"/>
      <c r="F15" s="13"/>
      <c r="G15" s="13"/>
      <c r="H15" s="13"/>
      <c r="I15" s="14"/>
    </row>
    <row r="16" spans="1:9">
      <c r="A16" s="12" t="s">
        <v>21</v>
      </c>
      <c r="B16" s="13"/>
      <c r="C16" s="13"/>
      <c r="D16" s="13"/>
      <c r="E16" s="13"/>
      <c r="F16" s="13"/>
      <c r="G16" s="13"/>
      <c r="H16" s="13"/>
      <c r="I16" s="14"/>
    </row>
    <row r="17" spans="1:9">
      <c r="A17" s="12" t="s">
        <v>13</v>
      </c>
      <c r="B17" s="13"/>
      <c r="C17" s="13"/>
      <c r="D17" s="13"/>
      <c r="E17" s="13"/>
      <c r="F17" s="13"/>
      <c r="G17" s="13"/>
      <c r="H17" s="13"/>
      <c r="I17" s="14"/>
    </row>
    <row r="18" spans="1:9">
      <c r="A18" s="12" t="s">
        <v>14</v>
      </c>
      <c r="B18" s="13"/>
      <c r="C18" s="13"/>
      <c r="D18" s="13"/>
      <c r="E18" s="13"/>
      <c r="F18" s="13"/>
      <c r="G18" s="13"/>
      <c r="H18" s="13"/>
      <c r="I18" s="14"/>
    </row>
    <row r="19" spans="1:9">
      <c r="A19" s="12" t="s">
        <v>23</v>
      </c>
      <c r="B19" s="13"/>
      <c r="C19" s="13"/>
      <c r="D19" s="13"/>
      <c r="E19" s="13"/>
      <c r="F19" s="13"/>
      <c r="G19" s="13"/>
      <c r="H19" s="13"/>
      <c r="I19" s="14"/>
    </row>
    <row r="20" spans="1:9">
      <c r="A20" s="10" t="s">
        <v>28</v>
      </c>
      <c r="B20" s="8"/>
      <c r="C20" s="8"/>
      <c r="D20" s="8"/>
      <c r="E20" s="8"/>
      <c r="F20" s="8"/>
      <c r="G20" s="8"/>
      <c r="H20" s="8"/>
      <c r="I20" s="9"/>
    </row>
    <row r="21" spans="1:9">
      <c r="A21" s="12" t="s">
        <v>24</v>
      </c>
      <c r="B21" s="13"/>
      <c r="C21" s="13"/>
      <c r="D21" s="13"/>
      <c r="E21" s="13"/>
      <c r="F21" s="13"/>
      <c r="G21" s="13"/>
      <c r="H21" s="13"/>
      <c r="I21" s="14"/>
    </row>
    <row r="22" spans="1:9">
      <c r="A22" s="12" t="s">
        <v>18</v>
      </c>
      <c r="B22" s="13"/>
      <c r="C22" s="13"/>
      <c r="D22" s="13"/>
      <c r="E22" s="13"/>
      <c r="F22" s="13"/>
      <c r="G22" s="13"/>
      <c r="H22" s="13"/>
      <c r="I22" s="14"/>
    </row>
    <row r="23" spans="1:9">
      <c r="A23" s="12" t="s">
        <v>25</v>
      </c>
      <c r="B23" s="13"/>
      <c r="C23" s="13"/>
      <c r="D23" s="13"/>
      <c r="E23" s="13"/>
      <c r="F23" s="13"/>
      <c r="G23" s="13"/>
      <c r="H23" s="13"/>
      <c r="I23" s="14"/>
    </row>
    <row r="24" spans="1:9">
      <c r="A24" s="12" t="s">
        <v>26</v>
      </c>
      <c r="B24" s="13"/>
      <c r="C24" s="13"/>
      <c r="D24" s="13"/>
      <c r="E24" s="13"/>
      <c r="F24" s="13"/>
      <c r="G24" s="13"/>
      <c r="H24" s="13"/>
      <c r="I24" s="14"/>
    </row>
    <row r="26" spans="1:9">
      <c r="A26" s="11" t="s">
        <v>22</v>
      </c>
      <c r="B26" s="11"/>
      <c r="C26" s="11"/>
      <c r="D26" s="11"/>
      <c r="E26" s="11"/>
      <c r="F26" s="11"/>
      <c r="G26" s="11"/>
      <c r="H26" s="11"/>
      <c r="I26" s="11"/>
    </row>
  </sheetData>
  <mergeCells count="14">
    <mergeCell ref="A26:I26"/>
    <mergeCell ref="A24:I24"/>
    <mergeCell ref="A11:H11"/>
    <mergeCell ref="A1:I3"/>
    <mergeCell ref="A17:I17"/>
    <mergeCell ref="A18:I18"/>
    <mergeCell ref="A19:I19"/>
    <mergeCell ref="A21:I21"/>
    <mergeCell ref="A22:I22"/>
    <mergeCell ref="A23:I23"/>
    <mergeCell ref="A13:I13"/>
    <mergeCell ref="A14:I14"/>
    <mergeCell ref="A15:I15"/>
    <mergeCell ref="A16:I16"/>
  </mergeCells>
  <pageMargins left="0.511811024" right="0.511811024" top="0.78740157499999996" bottom="0.78740157499999996" header="0.31496062000000002" footer="0.31496062000000002"/>
  <pageSetup paperSize="9" scale="70" orientation="landscape" r:id="rId1"/>
  <drawing r:id="rId2"/>
  <legacyDrawing r:id="rId3"/>
  <oleObjects>
    <oleObject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Antônio Queiroga Cristino Santos</dc:creator>
  <cp:lastModifiedBy>Joao Carlos de Souza Machado</cp:lastModifiedBy>
  <cp:lastPrinted>2021-09-13T21:14:42Z</cp:lastPrinted>
  <dcterms:created xsi:type="dcterms:W3CDTF">2021-09-13T20:00:10Z</dcterms:created>
  <dcterms:modified xsi:type="dcterms:W3CDTF">2021-10-27T17:33:08Z</dcterms:modified>
</cp:coreProperties>
</file>