
<file path=[Content_Types].xml><?xml version="1.0" encoding="utf-8"?>
<Types xmlns="http://schemas.openxmlformats.org/package/2006/content-types">
  <Default Extension="bin" ContentType="application/vnd.openxmlformats-officedocument.oleObject"/>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24000" windowHeight="9555" activeTab="1"/>
  </bookViews>
  <sheets>
    <sheet name="Totais por ítem a licitar" sheetId="4" r:id="rId1"/>
    <sheet name="Espec. Quanti. Preço" sheetId="1" r:id="rId2"/>
    <sheet name="Cotações" sheetId="2" r:id="rId3"/>
    <sheet name="Composição trator + plaina" sheetId="3" r:id="rId4"/>
  </sheets>
  <definedNames>
    <definedName name="_xlnm._FilterDatabase" localSheetId="1" hidden="1">'Espec. Quanti. Preço'!$A$8:$G$33</definedName>
    <definedName name="_xlnm.Print_Area" localSheetId="1">'Espec. Quanti. Preço'!$A$8:$H$33</definedName>
    <definedName name="_xlnm.Print_Titles" localSheetId="1">'Espec. Quanti. Preço'!$1:$8</definedName>
  </definedNames>
  <calcPr calcId="125725"/>
</workbook>
</file>

<file path=xl/calcChain.xml><?xml version="1.0" encoding="utf-8"?>
<calcChain xmlns="http://schemas.openxmlformats.org/spreadsheetml/2006/main">
  <c r="F12" i="3"/>
  <c r="F10"/>
  <c r="F6"/>
  <c r="H14" i="2"/>
  <c r="H13"/>
  <c r="H12"/>
  <c r="H11"/>
  <c r="H10"/>
  <c r="H9"/>
  <c r="H8"/>
  <c r="H7"/>
  <c r="H6"/>
  <c r="H5"/>
  <c r="H4"/>
  <c r="H3"/>
  <c r="H32" i="1"/>
  <c r="G32"/>
  <c r="F32"/>
  <c r="H31"/>
  <c r="F31"/>
  <c r="G31" s="1"/>
  <c r="H30"/>
  <c r="F30"/>
  <c r="G30" s="1"/>
  <c r="H29"/>
  <c r="F29"/>
  <c r="G29" s="1"/>
  <c r="H28"/>
  <c r="G28"/>
  <c r="F28"/>
  <c r="H27"/>
  <c r="F27"/>
  <c r="G27" s="1"/>
  <c r="H26"/>
  <c r="F26"/>
  <c r="G26" s="1"/>
  <c r="H25"/>
  <c r="G25"/>
  <c r="F25"/>
  <c r="H24"/>
  <c r="G24"/>
  <c r="F24"/>
  <c r="H23"/>
  <c r="F23"/>
  <c r="G23" s="1"/>
  <c r="H22"/>
  <c r="F22"/>
  <c r="G22" s="1"/>
  <c r="H21"/>
  <c r="G21"/>
  <c r="F21"/>
  <c r="H20"/>
  <c r="G20"/>
  <c r="F20"/>
  <c r="H19"/>
  <c r="F19"/>
  <c r="G19" s="1"/>
  <c r="H18"/>
  <c r="F18"/>
  <c r="G18" s="1"/>
  <c r="H17"/>
  <c r="G17"/>
  <c r="F17"/>
  <c r="H16"/>
  <c r="G16"/>
  <c r="F16"/>
  <c r="H15"/>
  <c r="F15"/>
  <c r="G15" s="1"/>
  <c r="H14"/>
  <c r="F14"/>
  <c r="G14" s="1"/>
  <c r="H13"/>
  <c r="G13"/>
  <c r="F13"/>
  <c r="H12"/>
  <c r="G12"/>
  <c r="F12"/>
  <c r="H11"/>
  <c r="F11"/>
  <c r="G11" s="1"/>
  <c r="H10"/>
  <c r="F10"/>
  <c r="G10" s="1"/>
  <c r="H9"/>
  <c r="G9"/>
  <c r="F9"/>
  <c r="G20" i="4"/>
  <c r="F20"/>
  <c r="F19"/>
  <c r="G19" s="1"/>
  <c r="G18"/>
  <c r="F18"/>
  <c r="F17"/>
  <c r="G17" s="1"/>
  <c r="G16"/>
  <c r="F16"/>
  <c r="F15"/>
  <c r="G15" s="1"/>
  <c r="G14"/>
  <c r="F14"/>
  <c r="F13"/>
  <c r="G13" s="1"/>
  <c r="G12"/>
  <c r="F12"/>
  <c r="F11"/>
  <c r="G11" s="1"/>
  <c r="G10"/>
  <c r="F10"/>
  <c r="F9"/>
  <c r="G9" s="1"/>
  <c r="G33" i="1" l="1"/>
  <c r="G21" i="4"/>
</calcChain>
</file>

<file path=xl/sharedStrings.xml><?xml version="1.0" encoding="utf-8"?>
<sst xmlns="http://schemas.openxmlformats.org/spreadsheetml/2006/main" count="175" uniqueCount="80">
  <si>
    <t>MINISTÉRIO DO DESENVOLVIMENTO REGIONAL - MDR</t>
  </si>
  <si>
    <t>COMPANHIA DE DESENVOLVIMENTO DOS VALES DO SÃO FRANCISCO E DO PARNAÍBA</t>
  </si>
  <si>
    <t>2ª SUPERINTENDÊNCIA REGIONAL</t>
  </si>
  <si>
    <t>ANEXO II- Planilha de quantidades, preços orçados e especificações técnicas</t>
  </si>
  <si>
    <t>ITEM</t>
  </si>
  <si>
    <t>CATMAT</t>
  </si>
  <si>
    <t>DESCRIÇÃO</t>
  </si>
  <si>
    <t>UNIDADE</t>
  </si>
  <si>
    <t>QTDE.</t>
  </si>
  <si>
    <t>VALOR UNITÁRIO MÁXIMO</t>
  </si>
  <si>
    <t xml:space="preserve">VALOR TOTAL </t>
  </si>
  <si>
    <t xml:space="preserve">INTERVALO ENTRE LANCES </t>
  </si>
  <si>
    <t>1</t>
  </si>
  <si>
    <t>Trator agrícola, potência mínima de 75 CV, com no mínimo as seguintes especificações: a) Motor: Potência mínima de 75 CV na rotação nominal; Número mínimo de cilindros: 03; Aspiração: turbo alimentado ou natural; Trator agrícola, potência mínima de 75 CV, com no mínimo as seguintes especificações: b) Embreagem: a disco com acionamento mecânico ou hidráulico auto ajustável; c) Transmissão: 4x4, parcialmente sincronizada; Número mínimo de marchas: 8 (frente) e 3 (ré); d) Tomada de potência: independente; e) Sistema de direção: Hidráulica/Hidrostática; f) Sistema hidráulico: Levante de três pontos; g) Freios: Tipo - Multidisco em banho de óleo; h) Eixo traseiro: - Redução final: Tipo planetária; - Bloqueio do diferencial acionado através do pedal ou eletro hidráulico; i) Eixo dianteiro tracionado – Acionamento Mecânico – autoblocante ou eletro hidráulico; j) Conforto do operador: plataforma de operação e Arco de segurança com teto; k) Pneus: 18.4-30R1 (traseiro) com no mínimo 10 lonas e 12.4-24R1 (dianteiro) com no mínimo 06 lonas; l) Controle remoto: com no mínimo 02 (duas) válvulas para acionamento hidráulico de implementos. m) Contrapeso: contrapeso dianteiro com peso mínimo de 160 kg. n) Garantia mínima: 12 meses. A contratada deverá possuir assistência técnica no âmbito do Estado da Bahia, num raio de cerca de 450 km de distância da cidade de Bom Jesus da Lapa/BA. Obs 1.: A contratada, por meio de um profissional qualificado, deverá realizar a entrega técnica dos tratores num prazo máximo de até 05 (cinco) dias úteis a partir da entrega do bem na CODEVASF. Obs 2: os tratores deverão ser entregues com o tanque de combustível com no mínimo 1/4 de combustível. Obs 3.: referente às especificações técnicas será tolerada uma margem de (+/-) 3% (por cento) em relação as unidades.</t>
  </si>
  <si>
    <t>Und</t>
  </si>
  <si>
    <t>2</t>
  </si>
  <si>
    <t>302127</t>
  </si>
  <si>
    <t>Trator agrícola 90 cv: a) potência mínima do motor 90 CV; b)capacidade mínima do tanque de combustível de 95 litros; c) tração 4 x 4, transmissão mínima de 8 velocidades a frente e 2 a ré; d) motor mínimo 3 cilindros; e) pneus dianteiros novos mínimo 12.4-24R1 e traseiros mínimo de 18.4-30R1, com mínimo de 30 Kg de contrapesos frontais e mínimo de 90 Kg de contrapeso em cada uma das rodas traseiras; f) sistema de levante hidráulico com terceiro ponto capacidade mínima de 2.700 kg; g) controle remoto de implementos Cat. II com no mínimo 1 válvula, sem descanso de braços, sem proteção de eixo tração dianteiro; h) tomada de força independente com 540 RPM de acionamento mecânico; i) sistema elétrico completo com faróis de serviço e sinalética completa; j) cabine do operador plataformado com toldo e arco de segurança; k) o motor deve estar enquadrado dentro dos parâmetros legais vigentes de emissão de poluentes; l) dois retrovisores m) o trator deverá vir com os seguintes acessórios montados em plenas condições de uso: Acessório 1: Plaina Dianteira nova, com estrutura mecânica e hidráulica montada, movimentação por cilindros hidráulicos e comandos para operação de trabalho, com capacidade de carga mínima 1000 kg, altura de levante mínimo 3,00 metros, com lâmina montada de largura mínima 2,00 m. Acessórios 2: Pá hidráulica (Concha) nova, em chapa de aço, largura mínima 1,20 metros e volume mínimo 0,60 m³. Garantia mínima 12 meses. A contratada deverá possuir assistência técnica no âmbito do Estado da Bahia, num raio de cerca de 450 km de distância da cidade de Bom Jesus da Lapa/BA. Obs 1.: A contratada, por meio de um profissional qualificado, deverá realizar a entrega técnica dos tratores num prazo máximo de até 05 (cinco) dias úteis a partir da entrega do bem na CODEVASF. Obs 2: os tratores deverão ser entregues com o tanque de combustível com no mínimo 1/4 de combustível. Obs 3.: referente às especificações técnicas será tolerada uma margem de (+/-) 3% (por cento) em relação as unidades. O conjunto trator e acessórios deverá ter garantia mínima de 12 meses sem limite de horas.</t>
  </si>
  <si>
    <t>3</t>
  </si>
  <si>
    <t>Carreta agrícola, lateral e assoalho em madeira de lei, tratada conforme preceituado na ABNT NBR 16143 de 2013, capacidade de carga mínima 4 toneladas, dois eixos, 04 rodas aro 16 com pneus agrícolas triraiados (banda de rodagem com três raias longitudinais) de no mínimo 6 lonas e novos. Dimensões mínimas da carroceria (4,00 m x 2,00 m x 0,60 m), perfil em U, chapa ¼ e ângulo de giro mínimo de 30º, com feixe de molas. Garantia mínima de 12 meses.</t>
  </si>
  <si>
    <t>4</t>
  </si>
  <si>
    <t>Carreta agrícola de aço 4 ton - Carroceria e chassi de aço, com padrão de qualidade conforme NBR 6192/1994, tratados com tinta epóxi, capacidade minima de carga 4,0 toneladas, 2 eixos com molas, mínimo 4 rodas novas, engate automático no trator, com giro, altura máxima da plataforma em relação ao solo 1000mm, dimensões mínimas da carroceria: comprimento 3000mm, largura 1500mm , altura 0,45 mm, rodas 16'', pneus agrícolas novos 6.50x16'', peso máximo do conjunto montado 700 Kgf, molas elipticas tipo feixe de mola. Logomarca da CODEVASF silkada em local visível. Garantia mínima de 12 meses.</t>
  </si>
  <si>
    <t>5</t>
  </si>
  <si>
    <t>Carreta tanque agrícola capacidade mínima 4.000 litros, com bomba para carga e descarga de líquido acionada pela TDP de 540 rpm do trator, 02 eixos, 04 rodas, com aros 16" e pneus 750X16 ou superior ou similar, estrutura de acoplamento a trator pela barra de tração, tanque construído em chapa de aço mínimo 3/16 com revestimento interno anti corrosão, tratamento externo com tinta epóxi, chassi em viga U mínimo de 6”, boca de inspeção, escada traseira. Garantia mínima 12 meses.</t>
  </si>
  <si>
    <t>6</t>
  </si>
  <si>
    <t>Arado reversível hidráulico de 03 discos de 26 polegadas, com roda guia montada e estrutura de engate no terceiro ponto do trator, largura de trabalho mínima 750 a 900 mm. Garantia mínima 12 meses.</t>
  </si>
  <si>
    <t>7</t>
  </si>
  <si>
    <t>Grade aradora com controle remoto com  no mínimo 14 discos, com diâmetro mínimo de 26 polegadas, com rodas e pneus para transporte, mancais a graxa, largura de trabalho mínimo dentro da faixa de 1.300mm a 1600mm. Compatibilidade com trator de 75 cv. Garantia mínima 12 meses.</t>
  </si>
  <si>
    <t>8</t>
  </si>
  <si>
    <t>Batedeira de cereais com rotação mínima na tomada de potência de 540 rpm, com acoplamento universal para tratores com rodas, plataforma de ensaque e elevador. Garantia mínima 12 meses</t>
  </si>
  <si>
    <t>9</t>
  </si>
  <si>
    <t xml:space="preserve">Roçadeira Hidráulica (central e lateral) - Circuito hidráulico independente; acoplamento ao sistema hidráulico 03 pontos e acionamento pela tomada de força 540 rpm; transmissão por correia, roda reguladora de profundidade; navalhas em aço mais 01 jogo para reposição; largura trabalho (corte) 1700 mm, mínimo 02 (duas) facas, proteção lateral em chapas de aço, altura de corte mínimo 40 mm, cardam com protetor incluso. Garantia mínima 12 meses. </t>
  </si>
  <si>
    <t>10</t>
  </si>
  <si>
    <t>Pulverizador agrícola com barra de aplicação mínimo 10,0 metros, com tanque em polietileno, capacidade mínima 600 litros e tanque de água limpa capac. mínima 10 litros, com bomba, filtros de linha, bicos e porta-bicos, distância entre-bicos máximo 0,60 metros, comando para regulação de vazão, suportes para engate 3º ponto. Garantia mínima 12 meses.</t>
  </si>
  <si>
    <t>11</t>
  </si>
  <si>
    <t>Plantadeira e Adubadeira Mecanizada convencional, 3 linhas de cereais, plantio direto, espaçamento entre linhas de 0,45 a 0,90m; reservatórios individuais de adubo e semente,  marcador de linha e roda compactadora. Garantia mínima 12 meses</t>
  </si>
  <si>
    <t>12</t>
  </si>
  <si>
    <t>Colhedora/Ensiladeira de Forragem - Acionamento tratorizado. Produção até 28 ton/h. Opções de corte: 24 (2 a 36mm).  Número de facas 12. Quantidade de rolos recolhedores 4. Potência na TDP 50 a 80 cv. RPM na TDP 540. Transmissão caixa e cardan. Garantia mínima 12 meses.</t>
  </si>
  <si>
    <t>VALOR TOTAL DOS ITENS</t>
  </si>
  <si>
    <t xml:space="preserve"> </t>
  </si>
  <si>
    <t>ANEXO II - Planilha de quantidades, preços orçados e especificações técnicas</t>
  </si>
  <si>
    <t>VALOR TOTAL</t>
  </si>
  <si>
    <t>INTERVALO DE LANCES</t>
  </si>
  <si>
    <r>
      <rPr>
        <b/>
        <sz val="14"/>
        <color theme="1"/>
        <rFont val="Arial"/>
        <charset val="134"/>
      </rPr>
      <t xml:space="preserve">(COTA DE ATÉ 10% - Exclusivo para ME e EPP): Trator agrícola, potência mínima de 75 CV, com no mínimo as seguintes especificações: </t>
    </r>
    <r>
      <rPr>
        <sz val="14"/>
        <color theme="1"/>
        <rFont val="Arial"/>
        <charset val="134"/>
      </rPr>
      <t>a) Motor: Potência mínima de 75 CV na rotação nominal; Número mínimo de cilindros: 03; Aspiração: turbo alimentado ou natural; Trator agrícola, potência mínima de 75 CV, com no mínimo as seguintes especificações: b) Embreagem: a disco com acionamento mecânico ou hidráulico auto ajustável; c) Transmissão: 4x4, parcialmente sincronizada; Número mínimo de marchas: 8 (frente) e 3 (ré); d) Tomada de potência: independente; e) Sistema de direção: Hidráulica/Hidrostática; f) Sistema hidráulico: Levante de três pontos; g) Freios: Tipo - Multidisco em banho de óleo; h) Eixo traseiro: - Redução final: Tipo planetária; - Bloqueio do diferencial acionado através do pedal ou eletro hidráulico; i) Eixo dianteiro tracionado – Acionamento Mecânico – autoblocante ou eletro hidráulico; j) Conforto do operador: plataforma de operação e Arco de segurança com teto; k) Pneus: 18.4-30R1 (traseiro) com no mínimo 10 lonas e 12.4-24R1 (dianteiro) com no mínimo 06 lonas; l) Controle remoto: com no mínimo 02 (duas) válvulas para acionamento hidráulico de implementos. m) Contrapeso: contrapeso dianteiro com peso mínimo de 160 kg. n) Garantia mínima: 12 meses. A contratada deverá possuir assistência técnica no âmbito do Estado da Bahia, num raio de cerca de 450 km de distância da cidade de Bom Jesus da Lapa/BA. Obs 1.: A contratada, por meio de um profissional qualificado, deverá realizar a entrega técnica dos tratores num prazo máximo de até 05 (cinco) dias úteis a partir da entrega do bem na CODEVASF. Obs 2: os tratores deverão ser entregues com o tanque de combustível com no mínimo 1/4 de combustível. Obs 3.: referente às especificações técnicas será tolerada uma margem de (+/-) 3% (por cento) em relação as unidades.</t>
    </r>
  </si>
  <si>
    <r>
      <rPr>
        <b/>
        <sz val="14"/>
        <color theme="1"/>
        <rFont val="Arial"/>
        <charset val="134"/>
      </rPr>
      <t>(COTA DE ATÉ 10% - Exclusivo para ME e EPP):</t>
    </r>
    <r>
      <rPr>
        <sz val="14"/>
        <color theme="1"/>
        <rFont val="Arial"/>
        <charset val="134"/>
      </rPr>
      <t xml:space="preserve"> Trator agrícola 90 cv: a) potência mínima do motor 90 CV; b)capacidade mínima do tanque de combustível de 95 litros; c) tração 4 x 4, transmissão mínima de 8 velocidades a frente e 2 a ré; d) motor mínimo 3 cilindros; e) pneus dianteiros novos mínimo 12.4-24R1 e traseiros mínimo de 18.4-30R1, com mínimo de 30 Kg de contrapesos frontais e mínimo de 90 Kg de contrapeso em cada uma das rodas traseiras; f) sistema de levante hidráulico com terceiro ponto capacidade mínima de 2.700 kg; g) controle remoto de implementos Cat. II com no mínimo 1 válvula, sem descanso de braços, sem proteção de eixo tração dianteiro; h) tomada de força independente com 540 RPM de acionamento mecânico; i) sistema elétrico completo com faróis de serviço e sinalética completa; j) cabine do operador plataformado com toldo e arco de segurança; k) o motor deve estar enquadrado dentro dos parâmetros legais vigentes de emissão de poluentes; l) dois retrovisores m) o trator deverá vir com os seguintes acessórios montados em plenas condições de uso: Acessório 1: Plaina Dianteira nova, com estrutura mecânica e hidráulica montada, movimentação por cilindros hidráulicos e comandos para operação de trabalho, com capacidade de carga mínima 1000 kg, altura de levante mínimo 3,00 metros, com lâmina montada de largura mínima 2,00 m. Acessórios 2: Pá hidráulica (Concha) nova, em chapa de aço, largura mínima 1,20 metros e volume mínimo 0,60 m³. Garantia mínima 12 meses. A contratada deverá possuir assistência técnica no âmbito do Estado da Bahia, num raio de cerca de 450 km de distância da cidade de Bom Jesus da Lapa/BA. Obs 1.: A contratada, por meio de um profissional qualificado, deverá realizar a entrega técnica dos tratores num prazo máximo de até 05 (cinco) dias úteis a partir da entrega do bem na CODEVASF. Obs 2: os tratores deverão ser entregues com o tanque de combustível com no mínimo 1/4 de combustível. Obs 3.: referente às especificações técnicas será tolerada uma margem de (+/-) 3% (por cento) em relação as unidades. O conjunto trator e acessórios deverá ter garantia mínima de 12 meses sem limite de horas.</t>
    </r>
  </si>
  <si>
    <r>
      <rPr>
        <b/>
        <sz val="14"/>
        <color theme="1"/>
        <rFont val="Arial"/>
        <charset val="134"/>
      </rPr>
      <t xml:space="preserve">(COTA DE ATÉ 10% - Exclusivo para ME e EPP): </t>
    </r>
    <r>
      <rPr>
        <sz val="14"/>
        <color theme="1"/>
        <rFont val="Arial"/>
        <charset val="134"/>
      </rPr>
      <t>Carreta agrícola, lateral e assoalho em madeira de lei, tratada conforme preceituado na ABNT NBR 16143 de 2013, capacidade de carga mínima 4 toneladas, dois eixos, 04 rodas aro 16 com pneus agrícolas triraiados (banda de rodagem com três raias longitudinais) de no mínimo 6 lonas e novos. Dimensões mínimas da carroceria (4,00 m x 2,00 m x 0,60 m), perfil em U, chapa ¼ e ângulo de giro mínimo de 30º, com feixe de molas. Garantia mínima de 12 meses.</t>
    </r>
  </si>
  <si>
    <r>
      <rPr>
        <b/>
        <sz val="14"/>
        <color theme="1"/>
        <rFont val="Arial"/>
        <charset val="134"/>
      </rPr>
      <t>(COTA DE ATÉ 10% - Exclusivo para ME e EPP):</t>
    </r>
    <r>
      <rPr>
        <sz val="12"/>
        <rFont val="Arial"/>
        <charset val="134"/>
      </rPr>
      <t xml:space="preserve"> Carreta agrícola de aço 4 ton - Carroceria e chassi de aço, com padrão de qualidade conforme NBR 6192/1994, tratados com tinta epóxi, capacidade minima de carga 4,0 toneladas, 2 eixos com molas, mínimo 4 rodas novas, engate automático no trator, com giro, altura máxima da plataforma em relação ao solo 1000mm, dimensões mínimas da carroceria: comprimento 3000mm, largura 1500mm , altura 0,45 mm, rodas 16'', pneus agrícolas novos 6.50x16'', peso máximo do conjunto montado 700 Kgf, molas elipticas tipo feixe de mola. Logomarca da CODEVASF silkada em local visível. Garantia mínima de 12 meses.</t>
    </r>
  </si>
  <si>
    <r>
      <rPr>
        <b/>
        <sz val="14"/>
        <color theme="1"/>
        <rFont val="Arial"/>
        <charset val="134"/>
      </rPr>
      <t xml:space="preserve">(COTA DE ATÉ 10% - Exclusivo para ME e EPP): </t>
    </r>
    <r>
      <rPr>
        <sz val="14"/>
        <color theme="1"/>
        <rFont val="Arial"/>
        <charset val="134"/>
      </rPr>
      <t>Carreta tanque agrícola capacidade mínima 4.000 litros, com bomba para carga e descarga de líquido acionada pela TDP de 540 rpm do trator, 02 eixos, 04 rodas, com aros 16" e pneus 750X16 ou superior ou similar, estrutura de acoplamento a trator pela barra de tração, tanque construído em chapa de aço mínimo 3/16 com revestimento interno anti corrosão, tratamento externo com tinta epóxi, chassi em viga U mínimo de 6”, boca de inspeção, escada traseira. Garantia mínima 12 meses.</t>
    </r>
  </si>
  <si>
    <r>
      <rPr>
        <b/>
        <sz val="14"/>
        <color theme="1"/>
        <rFont val="Arial"/>
        <charset val="134"/>
      </rPr>
      <t xml:space="preserve">COTA DE ATÉ 10% - Exclusivo para ME e EPP): </t>
    </r>
    <r>
      <rPr>
        <sz val="14"/>
        <color theme="1"/>
        <rFont val="Arial"/>
        <charset val="134"/>
      </rPr>
      <t>Arado reversível hidráulico de 03 discos de 26 polegadas, com roda guia montada e estrutura de engate no terceiro ponto do trator, largura de trabalho mínima 750 a 900 mm. Garantia mínima 12 meses.</t>
    </r>
  </si>
  <si>
    <t>13</t>
  </si>
  <si>
    <t>Grade aradora com controle remoto com no mínimo 14 discos, com diâmetro mínimo de 26 polegadas, com rodas e pneus para transporte, mancais a graxa, largura de trabalho mínimo dentro da faixa de 1.300mm a 1600mm. Compatibilidade com trator de 75 cv. Garantia mínima 12 meses.</t>
  </si>
  <si>
    <t>14</t>
  </si>
  <si>
    <r>
      <rPr>
        <b/>
        <sz val="14"/>
        <color theme="1"/>
        <rFont val="Arial"/>
        <charset val="134"/>
      </rPr>
      <t xml:space="preserve">(COTA DE ATÉ 10% - Exclusivo para ME e EPP): </t>
    </r>
    <r>
      <rPr>
        <sz val="14"/>
        <color theme="1"/>
        <rFont val="Arial"/>
        <charset val="134"/>
      </rPr>
      <t>Grade aradora com controle remoto com no mínimo 14 discos, com diâmetro mínimo de 26 polegadas, com rodas e pneus para transporte, mancais a graxa, largura de trabalho mínimo dentro da faixa de 1.300mm a 1600mm. Compatibilidade com trator de 75 cv. Garantia mínima 12 meses.</t>
    </r>
  </si>
  <si>
    <t>15</t>
  </si>
  <si>
    <t>16</t>
  </si>
  <si>
    <r>
      <rPr>
        <b/>
        <sz val="14"/>
        <color theme="1"/>
        <rFont val="Arial"/>
        <charset val="134"/>
      </rPr>
      <t>(COTA DE ATÉ 10% - Exclusivo para ME e EPP):</t>
    </r>
    <r>
      <rPr>
        <sz val="14"/>
        <color theme="1"/>
        <rFont val="Arial"/>
        <charset val="134"/>
      </rPr>
      <t xml:space="preserve"> Batedeira de cereais com rotação mínima na tomada de potência de 540 rpm, com acoplamento universal para tratores com rodas, plataforma de ensaque e elevador. Garantia mínima 12 meses</t>
    </r>
  </si>
  <si>
    <t>17</t>
  </si>
  <si>
    <t>18</t>
  </si>
  <si>
    <r>
      <rPr>
        <b/>
        <sz val="14"/>
        <color theme="1"/>
        <rFont val="Arial"/>
        <charset val="134"/>
      </rPr>
      <t xml:space="preserve">(COTA DE ATÉ 10% - Exclusivo para ME e EPP): </t>
    </r>
    <r>
      <rPr>
        <sz val="14"/>
        <color theme="1"/>
        <rFont val="Arial"/>
        <charset val="134"/>
      </rPr>
      <t>Roçadeira Hidráulica (central e lateral) - Circuito hidráulico independente; acoplamento ao sistema hidráulico 03 pontos e acionamento pela tomada de força 540 rpm; transmissão por correia, roda reguladora de profundidade; navalhas em aço mais 01 jogo para reposição; largura trabalho (corte) 1700 mm, mínimo 02 (duas) facas, proteção lateral em chapas de aço, altura de corte mínimo 40 mm, cardam com protetor incluso. Garantia mínima 12 meses.</t>
    </r>
  </si>
  <si>
    <t>19</t>
  </si>
  <si>
    <t>20</t>
  </si>
  <si>
    <r>
      <rPr>
        <b/>
        <sz val="14"/>
        <color theme="1"/>
        <rFont val="Calibri"/>
        <charset val="134"/>
        <scheme val="minor"/>
      </rPr>
      <t>(COTA DE ATÉ 10% - Exclusivo para ME e EPP):</t>
    </r>
    <r>
      <rPr>
        <sz val="14"/>
        <color theme="1"/>
        <rFont val="Calibri"/>
        <charset val="134"/>
        <scheme val="minor"/>
      </rPr>
      <t xml:space="preserve"> Pulverizador agrícola com barra de aplicação mínimo 10,0 metros, com tanque em polietileno, capacidade mínima 600 litros e tanque de água limpa capac. mínima 10 litros, com bomba, filtros de linha, bicos e porta-bicos, distância entre-bicos máximo 0,60 metros, comando para regulação de vazão, suportes para engate 3º ponto. Garantia mínima 12 meses.</t>
    </r>
  </si>
  <si>
    <t>21</t>
  </si>
  <si>
    <t>22</t>
  </si>
  <si>
    <r>
      <rPr>
        <b/>
        <sz val="14"/>
        <color theme="1"/>
        <rFont val="Arial"/>
        <charset val="134"/>
      </rPr>
      <t xml:space="preserve">(COTA DE ATÉ 10% - Exclusivo para ME e EPP): </t>
    </r>
    <r>
      <rPr>
        <sz val="14"/>
        <color theme="1"/>
        <rFont val="Arial"/>
        <charset val="134"/>
      </rPr>
      <t>Plantadeira e Adubadeira Mecanizada convencional, 3 linhas de cereais, plantio direto, espaçamento entre linhas de 0,45 a 0,90m; reservatórios individuais de adubo e semente,  marcador de linha e roda compactadora. Garantia mínima 12 meses</t>
    </r>
  </si>
  <si>
    <t>23</t>
  </si>
  <si>
    <t>24</t>
  </si>
  <si>
    <r>
      <rPr>
        <b/>
        <sz val="14"/>
        <color theme="1"/>
        <rFont val="Arial"/>
        <charset val="134"/>
      </rPr>
      <t xml:space="preserve">(COTA DE ATÉ 10% - Exclusivo para ME e EPP): </t>
    </r>
    <r>
      <rPr>
        <sz val="14"/>
        <color theme="1"/>
        <rFont val="Arial"/>
        <charset val="134"/>
      </rPr>
      <t>Colhedora/Ensiladeira de Forragem - Acionamento tratorizado. Produção até 28 ton/h. Opções de corte: 24 (2 a 36mm).  Número de facas 12. Quantidade de rolos recolhedores 4. Potência na TDP 50 a 80 cv. RPM na TDP 540. Transmissão caixa e cardan. Garantia mínima 12 meses.</t>
    </r>
  </si>
  <si>
    <t>Especificações Técnicas</t>
  </si>
  <si>
    <t>Cotação 1 (R$)</t>
  </si>
  <si>
    <t>Cotação 2 (R$)</t>
  </si>
  <si>
    <t>Cotação 3 (R$)</t>
  </si>
  <si>
    <t>Cotação 4 (R$)</t>
  </si>
  <si>
    <t>Cotação 5 (R$)</t>
  </si>
  <si>
    <t>Mediana (Instrução Normativa Nº 65/2021)</t>
  </si>
  <si>
    <t>FOI REALIZADA COMPOSIÇÃO PARA O ITEM, CONSTANDO EM PLANILHA: Composição trator + plaina</t>
  </si>
  <si>
    <t>Composição do trator com 90 cv com plaina dianteira</t>
  </si>
  <si>
    <t>CATMAT 302127: Trator agrícola com potência mínima de 90 cv (1 unidade)</t>
  </si>
  <si>
    <t>Plaina dianteira ( 1 unidade)</t>
  </si>
  <si>
    <t>TOTAL DA COMPOSIÇÃO</t>
  </si>
</sst>
</file>

<file path=xl/styles.xml><?xml version="1.0" encoding="utf-8"?>
<styleSheet xmlns="http://schemas.openxmlformats.org/spreadsheetml/2006/main">
  <numFmts count="5">
    <numFmt numFmtId="43" formatCode="_-* #,##0.00_-;\-* #,##0.00_-;_-* &quot;-&quot;??_-;_-@_-"/>
    <numFmt numFmtId="164" formatCode="_(&quot;R$ &quot;* #,##0.00_);_(&quot;R$ &quot;* \(#,##0.00\);_(&quot;R$ &quot;* &quot;-&quot;??_);_(@_)"/>
    <numFmt numFmtId="165" formatCode="&quot;R$&quot;#,##0.00_);[Red]\(&quot;R$&quot;#,##0.00\)"/>
    <numFmt numFmtId="166" formatCode="_-&quot;R$&quot;\ * #,##0.00_-;\-&quot;R$&quot;\ * #,##0.00_-;_-&quot;R$&quot;\ * &quot;-&quot;??_-;_-@_-"/>
    <numFmt numFmtId="167" formatCode="dd/mm/yy;@"/>
  </numFmts>
  <fonts count="28">
    <font>
      <sz val="11"/>
      <color theme="1"/>
      <name val="Calibri"/>
      <charset val="134"/>
      <scheme val="minor"/>
    </font>
    <font>
      <b/>
      <sz val="16"/>
      <color theme="1"/>
      <name val="Calibri"/>
      <charset val="134"/>
      <scheme val="minor"/>
    </font>
    <font>
      <b/>
      <sz val="12"/>
      <name val="Arial"/>
    </font>
    <font>
      <sz val="12"/>
      <name val="Arial"/>
    </font>
    <font>
      <b/>
      <sz val="12"/>
      <color theme="0"/>
      <name val="Arial"/>
    </font>
    <font>
      <b/>
      <sz val="12"/>
      <color theme="1"/>
      <name val="Calibri"/>
      <charset val="134"/>
      <scheme val="minor"/>
    </font>
    <font>
      <b/>
      <sz val="14"/>
      <color theme="0"/>
      <name val="Arial"/>
    </font>
    <font>
      <sz val="14"/>
      <color theme="1"/>
      <name val="Arial"/>
      <charset val="134"/>
    </font>
    <font>
      <sz val="10"/>
      <color theme="1"/>
      <name val="Arial"/>
      <charset val="134"/>
    </font>
    <font>
      <sz val="18"/>
      <name val="Arial"/>
    </font>
    <font>
      <b/>
      <sz val="18"/>
      <name val="Arial"/>
    </font>
    <font>
      <sz val="14"/>
      <name val="Arial"/>
      <charset val="134"/>
    </font>
    <font>
      <sz val="14"/>
      <name val="Arial"/>
    </font>
    <font>
      <sz val="14"/>
      <color theme="1"/>
      <name val="Calibri"/>
      <charset val="134"/>
      <scheme val="minor"/>
    </font>
    <font>
      <sz val="14"/>
      <name val="Calibri"/>
      <charset val="134"/>
      <scheme val="minor"/>
    </font>
    <font>
      <b/>
      <sz val="14"/>
      <color theme="1"/>
      <name val="Calibri"/>
      <charset val="134"/>
      <scheme val="minor"/>
    </font>
    <font>
      <b/>
      <sz val="14"/>
      <name val="Arial"/>
      <charset val="134"/>
    </font>
    <font>
      <b/>
      <sz val="14"/>
      <color theme="0"/>
      <name val="Arial"/>
      <charset val="134"/>
    </font>
    <font>
      <b/>
      <sz val="14"/>
      <color theme="1"/>
      <name val="Arial"/>
      <charset val="134"/>
    </font>
    <font>
      <sz val="14"/>
      <name val="Times New Roman"/>
      <charset val="134"/>
    </font>
    <font>
      <b/>
      <sz val="14"/>
      <color theme="1"/>
      <name val="Times New Roman"/>
      <charset val="134"/>
    </font>
    <font>
      <b/>
      <sz val="14"/>
      <name val="Times New Roman"/>
      <charset val="134"/>
    </font>
    <font>
      <sz val="14"/>
      <color theme="1"/>
      <name val="Times New Roman"/>
      <charset val="134"/>
    </font>
    <font>
      <b/>
      <sz val="14"/>
      <color theme="0"/>
      <name val="Times New Roman"/>
      <charset val="134"/>
    </font>
    <font>
      <sz val="10"/>
      <name val="Arial"/>
      <charset val="134"/>
    </font>
    <font>
      <sz val="11"/>
      <color indexed="8"/>
      <name val="Calibri"/>
      <charset val="134"/>
    </font>
    <font>
      <sz val="12"/>
      <name val="Arial"/>
      <charset val="134"/>
    </font>
    <font>
      <sz val="11"/>
      <color theme="1"/>
      <name val="Calibri"/>
      <charset val="134"/>
      <scheme val="minor"/>
    </font>
  </fonts>
  <fills count="11">
    <fill>
      <patternFill patternType="none"/>
    </fill>
    <fill>
      <patternFill patternType="gray125"/>
    </fill>
    <fill>
      <patternFill patternType="solid">
        <fgColor rgb="FFFFC000"/>
        <bgColor indexed="64"/>
      </patternFill>
    </fill>
    <fill>
      <patternFill patternType="solid">
        <fgColor theme="8"/>
        <bgColor indexed="64"/>
      </patternFill>
    </fill>
    <fill>
      <patternFill patternType="solid">
        <fgColor theme="2" tint="-9.9978637043366805E-2"/>
        <bgColor indexed="64"/>
      </patternFill>
    </fill>
    <fill>
      <patternFill patternType="solid">
        <fgColor theme="8" tint="-0.499984740745262"/>
        <bgColor indexed="64"/>
      </patternFill>
    </fill>
    <fill>
      <patternFill patternType="solid">
        <fgColor theme="5" tint="-0.249977111117893"/>
        <bgColor indexed="64"/>
      </patternFill>
    </fill>
    <fill>
      <patternFill patternType="solid">
        <fgColor rgb="FF002060"/>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s>
  <borders count="13">
    <border>
      <left/>
      <right/>
      <top/>
      <bottom/>
      <diagonal/>
    </border>
    <border>
      <left style="thin">
        <color auto="1"/>
      </left>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s>
  <cellStyleXfs count="19">
    <xf numFmtId="0" fontId="0" fillId="0" borderId="0"/>
    <xf numFmtId="0" fontId="24" fillId="0" borderId="0"/>
    <xf numFmtId="0" fontId="25" fillId="0" borderId="0"/>
    <xf numFmtId="166" fontId="24" fillId="0" borderId="0" applyFont="0" applyFill="0" applyBorder="0" applyAlignment="0" applyProtection="0"/>
    <xf numFmtId="167" fontId="24" fillId="0" borderId="0" applyFill="0" applyBorder="0" applyAlignment="0" applyProtection="0"/>
    <xf numFmtId="0" fontId="24" fillId="0" borderId="0"/>
    <xf numFmtId="164" fontId="24" fillId="0" borderId="0" applyFont="0" applyFill="0" applyBorder="0" applyAlignment="0" applyProtection="0"/>
    <xf numFmtId="164" fontId="24" fillId="0" borderId="0" applyFill="0" applyBorder="0" applyAlignment="0" applyProtection="0"/>
    <xf numFmtId="43" fontId="24" fillId="0" borderId="0" applyFont="0" applyFill="0" applyBorder="0" applyAlignment="0" applyProtection="0"/>
    <xf numFmtId="43" fontId="24" fillId="0" borderId="0" applyFont="0" applyFill="0" applyBorder="0" applyAlignment="0" applyProtection="0"/>
    <xf numFmtId="0" fontId="24" fillId="0" borderId="0"/>
    <xf numFmtId="0" fontId="24" fillId="0" borderId="0"/>
    <xf numFmtId="0" fontId="27" fillId="0" borderId="0"/>
    <xf numFmtId="43" fontId="24" fillId="0" borderId="0" applyFont="0" applyFill="0" applyBorder="0" applyAlignment="0" applyProtection="0"/>
    <xf numFmtId="167" fontId="24" fillId="0" borderId="0" applyFill="0" applyBorder="0" applyAlignment="0" applyProtection="0"/>
    <xf numFmtId="167" fontId="24" fillId="0" borderId="0" applyFill="0" applyBorder="0" applyAlignment="0" applyProtection="0"/>
    <xf numFmtId="167" fontId="24" fillId="0" borderId="0" applyFill="0" applyBorder="0" applyAlignment="0" applyProtection="0"/>
    <xf numFmtId="43" fontId="24" fillId="0" borderId="0" applyFont="0" applyFill="0" applyBorder="0" applyAlignment="0" applyProtection="0"/>
    <xf numFmtId="43" fontId="24" fillId="0" borderId="0" applyFont="0" applyFill="0" applyBorder="0" applyAlignment="0" applyProtection="0"/>
  </cellStyleXfs>
  <cellXfs count="93">
    <xf numFmtId="0" fontId="0" fillId="0" borderId="0" xfId="0"/>
    <xf numFmtId="165" fontId="2" fillId="4" borderId="2" xfId="0" applyNumberFormat="1" applyFont="1" applyFill="1" applyBorder="1" applyAlignment="1">
      <alignment horizontal="center" vertical="center" wrapText="1"/>
    </xf>
    <xf numFmtId="0" fontId="2" fillId="4" borderId="2" xfId="0" applyFont="1" applyFill="1" applyBorder="1" applyAlignment="1">
      <alignment horizontal="center" vertical="center" wrapText="1"/>
    </xf>
    <xf numFmtId="165" fontId="3" fillId="0" borderId="3" xfId="0" applyNumberFormat="1" applyFont="1" applyFill="1" applyBorder="1" applyAlignment="1">
      <alignment horizontal="center" vertical="center" wrapText="1"/>
    </xf>
    <xf numFmtId="165" fontId="4" fillId="5" borderId="3" xfId="0" applyNumberFormat="1" applyFont="1" applyFill="1" applyBorder="1" applyAlignment="1">
      <alignment horizontal="center" vertical="center" wrapText="1"/>
    </xf>
    <xf numFmtId="0" fontId="5" fillId="0" borderId="0" xfId="0" applyFont="1" applyFill="1" applyAlignment="1">
      <alignment horizontal="center" vertical="center"/>
    </xf>
    <xf numFmtId="165" fontId="5" fillId="6" borderId="0" xfId="0" applyNumberFormat="1" applyFont="1" applyFill="1" applyAlignment="1">
      <alignment horizontal="center" vertic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2" xfId="0" applyFont="1" applyFill="1" applyBorder="1" applyAlignment="1">
      <alignment horizontal="center" vertical="center" wrapText="1"/>
    </xf>
    <xf numFmtId="165" fontId="3" fillId="0" borderId="5"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0" fontId="6" fillId="7" borderId="3" xfId="0" applyFont="1" applyFill="1" applyBorder="1" applyAlignment="1">
      <alignment horizontal="center" vertical="center" wrapText="1"/>
    </xf>
    <xf numFmtId="165" fontId="6" fillId="7" borderId="3" xfId="0" applyNumberFormat="1" applyFont="1" applyFill="1" applyBorder="1" applyAlignment="1">
      <alignment horizontal="center" vertical="center" wrapText="1"/>
    </xf>
    <xf numFmtId="0" fontId="7" fillId="8" borderId="3" xfId="0" applyFont="1" applyFill="1" applyBorder="1" applyAlignment="1">
      <alignment horizontal="center" vertical="center" wrapText="1"/>
    </xf>
    <xf numFmtId="0" fontId="8" fillId="8" borderId="3" xfId="0" applyFont="1" applyFill="1" applyBorder="1" applyAlignment="1">
      <alignment horizontal="justify" vertical="justify" wrapText="1"/>
    </xf>
    <xf numFmtId="165" fontId="9" fillId="8" borderId="3" xfId="0" applyNumberFormat="1" applyFont="1" applyFill="1" applyBorder="1" applyAlignment="1">
      <alignment horizontal="center" vertical="center" wrapText="1"/>
    </xf>
    <xf numFmtId="165" fontId="10" fillId="9" borderId="3" xfId="0" applyNumberFormat="1" applyFont="1" applyFill="1" applyBorder="1" applyAlignment="1">
      <alignment horizontal="center" vertical="center" wrapText="1"/>
    </xf>
    <xf numFmtId="49" fontId="11" fillId="0" borderId="3" xfId="0" applyNumberFormat="1" applyFont="1" applyFill="1" applyBorder="1" applyAlignment="1">
      <alignment horizontal="center" vertical="center" wrapText="1"/>
    </xf>
    <xf numFmtId="165" fontId="10" fillId="10" borderId="4" xfId="0" applyNumberFormat="1" applyFont="1" applyFill="1" applyBorder="1" applyAlignment="1">
      <alignment horizontal="center" vertical="center" wrapText="1"/>
    </xf>
    <xf numFmtId="0" fontId="12" fillId="8" borderId="3" xfId="0" applyFont="1" applyFill="1" applyBorder="1" applyAlignment="1">
      <alignment horizontal="center" vertical="center" wrapText="1"/>
    </xf>
    <xf numFmtId="0" fontId="3" fillId="8" borderId="3" xfId="0" applyFont="1" applyFill="1" applyBorder="1" applyAlignment="1">
      <alignment horizontal="center" vertical="center" wrapText="1"/>
    </xf>
    <xf numFmtId="0" fontId="12" fillId="0" borderId="3" xfId="0" applyFont="1" applyFill="1" applyBorder="1" applyAlignment="1">
      <alignment horizontal="center" vertical="center" wrapText="1"/>
    </xf>
    <xf numFmtId="165" fontId="9" fillId="0" borderId="3" xfId="0" applyNumberFormat="1" applyFont="1" applyFill="1" applyBorder="1" applyAlignment="1">
      <alignment horizontal="center" vertical="center" wrapText="1"/>
    </xf>
    <xf numFmtId="0" fontId="9" fillId="8" borderId="3" xfId="0" applyFont="1" applyFill="1" applyBorder="1" applyAlignment="1">
      <alignment horizontal="center" vertical="center" wrapText="1"/>
    </xf>
    <xf numFmtId="165" fontId="10" fillId="10" borderId="3" xfId="0"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0" fontId="3" fillId="0" borderId="9" xfId="0" applyFont="1" applyFill="1" applyBorder="1" applyAlignment="1">
      <alignment horizontal="center" vertical="center" wrapText="1"/>
    </xf>
    <xf numFmtId="165" fontId="3" fillId="0" borderId="2" xfId="0" applyNumberFormat="1" applyFont="1" applyFill="1" applyBorder="1" applyAlignment="1">
      <alignment horizontal="center" vertical="center" wrapText="1"/>
    </xf>
    <xf numFmtId="165" fontId="3" fillId="0" borderId="10" xfId="0" applyNumberFormat="1" applyFont="1" applyFill="1" applyBorder="1" applyAlignment="1">
      <alignment horizontal="center" vertical="center" wrapText="1"/>
    </xf>
    <xf numFmtId="0" fontId="3" fillId="0" borderId="11" xfId="0" applyFont="1" applyFill="1" applyBorder="1" applyAlignment="1">
      <alignment horizontal="center" vertical="center" wrapText="1"/>
    </xf>
    <xf numFmtId="0" fontId="13" fillId="0" borderId="0" xfId="0" applyFont="1" applyAlignment="1">
      <alignment horizontal="center" vertical="center"/>
    </xf>
    <xf numFmtId="0" fontId="14" fillId="0" borderId="0" xfId="0" applyFont="1" applyFill="1" applyAlignment="1">
      <alignment horizontal="center" vertical="center"/>
    </xf>
    <xf numFmtId="0" fontId="15" fillId="0" borderId="0" xfId="0" applyFont="1" applyAlignment="1">
      <alignment horizontal="center" vertical="center"/>
    </xf>
    <xf numFmtId="0" fontId="16" fillId="0" borderId="0" xfId="0" applyFont="1" applyFill="1" applyAlignment="1">
      <alignment horizontal="center" vertical="center"/>
    </xf>
    <xf numFmtId="0" fontId="16" fillId="0" borderId="12" xfId="0" applyFont="1" applyFill="1" applyBorder="1" applyAlignment="1">
      <alignment horizontal="center" vertical="center"/>
    </xf>
    <xf numFmtId="0" fontId="17" fillId="7" borderId="3" xfId="0" applyFont="1" applyFill="1" applyBorder="1" applyAlignment="1">
      <alignment horizontal="center" vertical="center" wrapText="1"/>
    </xf>
    <xf numFmtId="49" fontId="11" fillId="10" borderId="3" xfId="0" applyNumberFormat="1" applyFont="1" applyFill="1" applyBorder="1" applyAlignment="1">
      <alignment horizontal="center" vertical="center"/>
    </xf>
    <xf numFmtId="0" fontId="7" fillId="10" borderId="3" xfId="0" applyFont="1" applyFill="1" applyBorder="1" applyAlignment="1">
      <alignment horizontal="center" vertical="center" wrapText="1"/>
    </xf>
    <xf numFmtId="0" fontId="18" fillId="10" borderId="3" xfId="0" applyFont="1" applyFill="1" applyBorder="1" applyAlignment="1">
      <alignment horizontal="center" vertical="center" wrapText="1"/>
    </xf>
    <xf numFmtId="0" fontId="7" fillId="10" borderId="3" xfId="0" applyFont="1" applyFill="1" applyBorder="1" applyAlignment="1">
      <alignment horizontal="center" vertical="center"/>
    </xf>
    <xf numFmtId="165" fontId="11" fillId="10" borderId="3" xfId="0" applyNumberFormat="1" applyFont="1" applyFill="1" applyBorder="1" applyAlignment="1">
      <alignment horizontal="center" vertical="center"/>
    </xf>
    <xf numFmtId="165" fontId="7" fillId="10" borderId="3" xfId="0" applyNumberFormat="1" applyFont="1" applyFill="1" applyBorder="1" applyAlignment="1">
      <alignment horizontal="center" vertical="center" wrapText="1"/>
    </xf>
    <xf numFmtId="49" fontId="11" fillId="0" borderId="3" xfId="0" applyNumberFormat="1" applyFont="1" applyBorder="1" applyAlignment="1">
      <alignment horizontal="center" vertical="center"/>
    </xf>
    <xf numFmtId="0" fontId="7" fillId="0" borderId="3" xfId="0" applyFont="1" applyBorder="1" applyAlignment="1">
      <alignment horizontal="center" vertical="center" wrapText="1"/>
    </xf>
    <xf numFmtId="0" fontId="18" fillId="0" borderId="3" xfId="0" applyFont="1" applyBorder="1" applyAlignment="1">
      <alignment horizontal="center" vertical="center" wrapText="1"/>
    </xf>
    <xf numFmtId="0" fontId="7" fillId="0" borderId="3" xfId="0" applyFont="1" applyFill="1" applyBorder="1" applyAlignment="1">
      <alignment horizontal="center" vertical="center"/>
    </xf>
    <xf numFmtId="165" fontId="11" fillId="0" borderId="3" xfId="0" applyNumberFormat="1" applyFont="1" applyFill="1" applyBorder="1" applyAlignment="1">
      <alignment horizontal="center" vertical="center"/>
    </xf>
    <xf numFmtId="165" fontId="7" fillId="0" borderId="3" xfId="0" applyNumberFormat="1" applyFont="1" applyBorder="1" applyAlignment="1">
      <alignment horizontal="center" vertical="center" wrapText="1"/>
    </xf>
    <xf numFmtId="49" fontId="11" fillId="10" borderId="3" xfId="0" applyNumberFormat="1" applyFont="1" applyFill="1" applyBorder="1" applyAlignment="1">
      <alignment horizontal="center" vertical="center" wrapText="1"/>
    </xf>
    <xf numFmtId="49" fontId="19" fillId="0" borderId="3" xfId="0" applyNumberFormat="1" applyFont="1" applyFill="1" applyBorder="1" applyAlignment="1">
      <alignment horizontal="center" vertical="center" wrapText="1"/>
    </xf>
    <xf numFmtId="0" fontId="18" fillId="0" borderId="0" xfId="0" applyFont="1" applyFill="1" applyAlignment="1">
      <alignment horizontal="center" vertical="center" wrapText="1"/>
    </xf>
    <xf numFmtId="49" fontId="11" fillId="0" borderId="3" xfId="0" applyNumberFormat="1" applyFont="1" applyFill="1" applyBorder="1" applyAlignment="1">
      <alignment horizontal="center" vertical="center"/>
    </xf>
    <xf numFmtId="0" fontId="11" fillId="0" borderId="3" xfId="0" applyFont="1" applyFill="1" applyBorder="1" applyAlignment="1">
      <alignment horizontal="center" vertical="center" wrapText="1"/>
    </xf>
    <xf numFmtId="0" fontId="7" fillId="0" borderId="3" xfId="0" applyFont="1" applyBorder="1" applyAlignment="1">
      <alignment horizontal="center" vertical="center"/>
    </xf>
    <xf numFmtId="0" fontId="13" fillId="10" borderId="3" xfId="0" applyNumberFormat="1" applyFont="1" applyFill="1" applyBorder="1" applyAlignment="1">
      <alignment horizontal="center" vertical="center" wrapText="1"/>
    </xf>
    <xf numFmtId="0" fontId="15" fillId="0" borderId="3" xfId="0" applyNumberFormat="1" applyFont="1" applyBorder="1" applyAlignment="1">
      <alignment horizontal="center" vertical="center" wrapText="1"/>
    </xf>
    <xf numFmtId="165" fontId="18" fillId="6" borderId="3" xfId="0" applyNumberFormat="1" applyFont="1" applyFill="1" applyBorder="1" applyAlignment="1">
      <alignment horizontal="center" vertical="center" wrapText="1"/>
    </xf>
    <xf numFmtId="0" fontId="19" fillId="0" borderId="0" xfId="0" applyFont="1" applyAlignment="1">
      <alignment horizontal="center" vertical="center"/>
    </xf>
    <xf numFmtId="0" fontId="13" fillId="0" borderId="0" xfId="0" applyFont="1" applyAlignment="1">
      <alignment horizontal="center" vertical="center" wrapText="1"/>
    </xf>
    <xf numFmtId="0" fontId="13" fillId="0" borderId="0" xfId="0" applyFont="1" applyFill="1" applyAlignment="1">
      <alignment horizontal="center" vertical="center"/>
    </xf>
    <xf numFmtId="0" fontId="20" fillId="0" borderId="0" xfId="0" applyFont="1" applyAlignment="1">
      <alignment horizontal="center" vertical="center"/>
    </xf>
    <xf numFmtId="0" fontId="21" fillId="0" borderId="0" xfId="0" applyFont="1" applyFill="1" applyAlignment="1">
      <alignment horizontal="center" vertical="center"/>
    </xf>
    <xf numFmtId="0" fontId="22" fillId="0" borderId="0" xfId="0" applyFont="1" applyAlignment="1">
      <alignment horizontal="center" vertical="center"/>
    </xf>
    <xf numFmtId="0" fontId="21" fillId="0" borderId="12" xfId="0" applyFont="1" applyFill="1" applyBorder="1" applyAlignment="1">
      <alignment horizontal="center" vertical="center"/>
    </xf>
    <xf numFmtId="0" fontId="23" fillId="7" borderId="3" xfId="0" applyFont="1" applyFill="1" applyBorder="1" applyAlignment="1">
      <alignment horizontal="center" vertical="center" wrapText="1"/>
    </xf>
    <xf numFmtId="49" fontId="19" fillId="10" borderId="3" xfId="0" applyNumberFormat="1" applyFont="1" applyFill="1" applyBorder="1" applyAlignment="1">
      <alignment horizontal="center" vertical="center"/>
    </xf>
    <xf numFmtId="0" fontId="22" fillId="10" borderId="3" xfId="0" applyFont="1" applyFill="1" applyBorder="1" applyAlignment="1">
      <alignment horizontal="center" vertical="center" wrapText="1"/>
    </xf>
    <xf numFmtId="0" fontId="20" fillId="10" borderId="3" xfId="0" applyFont="1" applyFill="1" applyBorder="1" applyAlignment="1">
      <alignment horizontal="center" vertical="center" wrapText="1"/>
    </xf>
    <xf numFmtId="0" fontId="22" fillId="10" borderId="3" xfId="0" applyFont="1" applyFill="1" applyBorder="1" applyAlignment="1">
      <alignment horizontal="center" vertical="center"/>
    </xf>
    <xf numFmtId="165" fontId="19" fillId="10" borderId="3" xfId="0" applyNumberFormat="1" applyFont="1" applyFill="1" applyBorder="1" applyAlignment="1">
      <alignment horizontal="center" vertical="center"/>
    </xf>
    <xf numFmtId="165" fontId="22" fillId="10" borderId="3" xfId="0" applyNumberFormat="1" applyFont="1" applyFill="1" applyBorder="1" applyAlignment="1">
      <alignment horizontal="center" vertical="center" wrapText="1"/>
    </xf>
    <xf numFmtId="0" fontId="22" fillId="0" borderId="0" xfId="0" applyFont="1" applyFill="1" applyAlignment="1">
      <alignment horizontal="center" vertical="center" wrapText="1"/>
    </xf>
    <xf numFmtId="0" fontId="20" fillId="0" borderId="3" xfId="0" applyFont="1" applyFill="1" applyBorder="1" applyAlignment="1">
      <alignment horizontal="center" vertical="center" wrapText="1"/>
    </xf>
    <xf numFmtId="0" fontId="22" fillId="0" borderId="3" xfId="0" applyFont="1" applyFill="1" applyBorder="1" applyAlignment="1">
      <alignment horizontal="center" vertical="center"/>
    </xf>
    <xf numFmtId="165" fontId="19" fillId="0" borderId="3" xfId="0" applyNumberFormat="1" applyFont="1" applyFill="1" applyBorder="1" applyAlignment="1">
      <alignment horizontal="center" vertical="center"/>
    </xf>
    <xf numFmtId="165" fontId="22" fillId="0" borderId="3" xfId="0" applyNumberFormat="1" applyFont="1" applyFill="1" applyBorder="1" applyAlignment="1">
      <alignment horizontal="center" vertical="center" wrapText="1"/>
    </xf>
    <xf numFmtId="49" fontId="19" fillId="0" borderId="3" xfId="0" applyNumberFormat="1" applyFont="1" applyFill="1" applyBorder="1" applyAlignment="1">
      <alignment horizontal="center" vertical="center"/>
    </xf>
    <xf numFmtId="0" fontId="22" fillId="0" borderId="3" xfId="0" applyFont="1" applyFill="1" applyBorder="1" applyAlignment="1">
      <alignment horizontal="center" vertical="center" wrapText="1"/>
    </xf>
    <xf numFmtId="0" fontId="22" fillId="0" borderId="3" xfId="0" applyNumberFormat="1" applyFont="1" applyFill="1" applyBorder="1" applyAlignment="1">
      <alignment horizontal="center" vertical="center" wrapText="1"/>
    </xf>
    <xf numFmtId="165" fontId="20" fillId="6" borderId="3" xfId="0" applyNumberFormat="1" applyFont="1" applyFill="1" applyBorder="1" applyAlignment="1">
      <alignment horizontal="center" vertical="center" wrapText="1"/>
    </xf>
    <xf numFmtId="0" fontId="19" fillId="0" borderId="0" xfId="0" applyFont="1" applyFill="1" applyAlignment="1">
      <alignment horizontal="center" vertical="center"/>
    </xf>
    <xf numFmtId="0" fontId="20" fillId="0" borderId="0" xfId="0" applyFont="1" applyAlignment="1">
      <alignment horizontal="center" vertical="center"/>
    </xf>
    <xf numFmtId="0" fontId="20" fillId="2" borderId="3" xfId="0" applyFont="1" applyFill="1" applyBorder="1" applyAlignment="1">
      <alignment horizontal="center" vertical="center" wrapText="1"/>
    </xf>
    <xf numFmtId="0" fontId="15" fillId="0" borderId="0" xfId="0" applyFont="1" applyAlignment="1">
      <alignment horizontal="center" vertical="center"/>
    </xf>
    <xf numFmtId="0" fontId="18" fillId="2" borderId="3" xfId="0" applyFont="1" applyFill="1" applyBorder="1" applyAlignment="1">
      <alignment horizontal="center" vertical="center" wrapText="1"/>
    </xf>
    <xf numFmtId="165" fontId="9" fillId="0" borderId="7" xfId="0" applyNumberFormat="1" applyFont="1" applyFill="1" applyBorder="1" applyAlignment="1">
      <alignment horizontal="center" vertical="center" wrapText="1"/>
    </xf>
    <xf numFmtId="165" fontId="9" fillId="0" borderId="8" xfId="0" applyNumberFormat="1" applyFont="1" applyFill="1" applyBorder="1" applyAlignment="1">
      <alignment horizontal="center" vertical="center" wrapText="1"/>
    </xf>
    <xf numFmtId="0" fontId="1" fillId="2" borderId="0" xfId="0" applyFont="1" applyFill="1" applyAlignment="1">
      <alignment horizontal="center"/>
    </xf>
    <xf numFmtId="165" fontId="2" fillId="3" borderId="1" xfId="0" applyNumberFormat="1" applyFont="1" applyFill="1" applyBorder="1" applyAlignment="1">
      <alignment horizontal="center" vertical="center" wrapText="1"/>
    </xf>
    <xf numFmtId="165" fontId="2" fillId="3" borderId="0" xfId="0" applyNumberFormat="1" applyFont="1" applyFill="1" applyAlignment="1">
      <alignment horizontal="center" vertical="center" wrapText="1"/>
    </xf>
    <xf numFmtId="0" fontId="5" fillId="2" borderId="0" xfId="0" applyFont="1" applyFill="1" applyAlignment="1">
      <alignment horizontal="center" vertical="center"/>
    </xf>
  </cellXfs>
  <cellStyles count="19">
    <cellStyle name="Moeda 2" xfId="6"/>
    <cellStyle name="Moeda 3" xfId="7"/>
    <cellStyle name="Moeda 4" xfId="3"/>
    <cellStyle name="Normal" xfId="0" builtinId="0"/>
    <cellStyle name="Normal 2" xfId="2"/>
    <cellStyle name="Normal 2 2" xfId="10"/>
    <cellStyle name="Normal 2 3" xfId="5"/>
    <cellStyle name="Normal 3" xfId="11"/>
    <cellStyle name="Normal 4" xfId="12"/>
    <cellStyle name="Normal 5" xfId="1"/>
    <cellStyle name="Separador de milhares 2" xfId="9"/>
    <cellStyle name="Separador de milhares 2 2" xfId="8"/>
    <cellStyle name="Separador de milhares 3" xfId="4"/>
    <cellStyle name="Separador de milhares 4" xfId="13"/>
    <cellStyle name="Separador de milhares 5" xfId="14"/>
    <cellStyle name="Separador de milhares 6" xfId="15"/>
    <cellStyle name="Separador de milhares 7" xfId="16"/>
    <cellStyle name="Vírgula 2" xfId="17"/>
    <cellStyle name="Vírgula 3"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oleObject" Target="../embeddings/oleObject1.bin"/><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oleObject" Target="../embeddings/oleObject2.bin"/><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dimension ref="A1:H23"/>
  <sheetViews>
    <sheetView topLeftCell="A8" zoomScale="60" zoomScaleNormal="60" workbookViewId="0">
      <selection activeCell="A8" sqref="A8:H21"/>
    </sheetView>
  </sheetViews>
  <sheetFormatPr defaultColWidth="9" defaultRowHeight="18.75"/>
  <cols>
    <col min="1" max="1" width="13.42578125" style="32" customWidth="1"/>
    <col min="2" max="2" width="18.42578125" style="32" customWidth="1"/>
    <col min="3" max="3" width="185.140625" style="32" customWidth="1"/>
    <col min="4" max="4" width="15.5703125" style="32" customWidth="1"/>
    <col min="5" max="5" width="12.7109375" style="32" customWidth="1"/>
    <col min="6" max="6" width="19.42578125" style="32" customWidth="1"/>
    <col min="7" max="7" width="26.85546875" style="32" customWidth="1"/>
    <col min="8" max="8" width="26.42578125" style="33" customWidth="1"/>
    <col min="9" max="16384" width="9" style="32"/>
  </cols>
  <sheetData>
    <row r="1" spans="1:8">
      <c r="A1" s="83" t="s">
        <v>0</v>
      </c>
      <c r="B1" s="83"/>
      <c r="C1" s="83"/>
      <c r="D1" s="83"/>
      <c r="E1" s="83"/>
      <c r="F1" s="83"/>
      <c r="G1" s="83"/>
    </row>
    <row r="2" spans="1:8">
      <c r="A2" s="62"/>
      <c r="B2" s="83" t="s">
        <v>1</v>
      </c>
      <c r="C2" s="83"/>
      <c r="D2" s="83"/>
      <c r="E2" s="83"/>
      <c r="F2" s="83"/>
      <c r="G2" s="83"/>
    </row>
    <row r="3" spans="1:8">
      <c r="A3" s="83" t="s">
        <v>2</v>
      </c>
      <c r="B3" s="83"/>
      <c r="C3" s="83"/>
      <c r="D3" s="83"/>
      <c r="E3" s="83"/>
      <c r="F3" s="83"/>
      <c r="G3" s="83"/>
    </row>
    <row r="4" spans="1:8">
      <c r="A4" s="34"/>
      <c r="B4" s="34"/>
      <c r="C4" s="34"/>
      <c r="D4" s="34"/>
      <c r="E4" s="34"/>
      <c r="F4" s="34"/>
      <c r="G4" s="34"/>
    </row>
    <row r="5" spans="1:8">
      <c r="A5" s="83" t="s">
        <v>3</v>
      </c>
      <c r="B5" s="83"/>
      <c r="C5" s="83"/>
      <c r="D5" s="83"/>
      <c r="E5" s="83"/>
      <c r="F5" s="83"/>
      <c r="G5" s="83"/>
      <c r="H5" s="63"/>
    </row>
    <row r="6" spans="1:8">
      <c r="A6" s="83"/>
      <c r="B6" s="83"/>
      <c r="C6" s="83"/>
      <c r="D6" s="83"/>
      <c r="E6" s="83"/>
      <c r="F6" s="83"/>
      <c r="G6" s="83"/>
      <c r="H6" s="63"/>
    </row>
    <row r="7" spans="1:8">
      <c r="A7" s="64"/>
      <c r="B7" s="64"/>
      <c r="C7" s="64"/>
      <c r="D7" s="64"/>
      <c r="E7" s="64"/>
      <c r="F7" s="64"/>
      <c r="G7" s="64"/>
      <c r="H7" s="65"/>
    </row>
    <row r="8" spans="1:8" ht="56.25">
      <c r="A8" s="66" t="s">
        <v>4</v>
      </c>
      <c r="B8" s="66" t="s">
        <v>5</v>
      </c>
      <c r="C8" s="66" t="s">
        <v>6</v>
      </c>
      <c r="D8" s="66" t="s">
        <v>7</v>
      </c>
      <c r="E8" s="66" t="s">
        <v>8</v>
      </c>
      <c r="F8" s="66" t="s">
        <v>9</v>
      </c>
      <c r="G8" s="66" t="s">
        <v>10</v>
      </c>
      <c r="H8" s="66" t="s">
        <v>11</v>
      </c>
    </row>
    <row r="9" spans="1:8" ht="144.75" customHeight="1">
      <c r="A9" s="67" t="s">
        <v>12</v>
      </c>
      <c r="B9" s="68">
        <v>318712</v>
      </c>
      <c r="C9" s="68" t="s">
        <v>13</v>
      </c>
      <c r="D9" s="69" t="s">
        <v>14</v>
      </c>
      <c r="E9" s="70">
        <v>150</v>
      </c>
      <c r="F9" s="71">
        <f>Cotações!H3</f>
        <v>225000</v>
      </c>
      <c r="G9" s="72">
        <f>(E9*F9)</f>
        <v>33750000</v>
      </c>
      <c r="H9" s="72">
        <v>200</v>
      </c>
    </row>
    <row r="10" spans="1:8" s="61" customFormat="1" ht="272.10000000000002" customHeight="1">
      <c r="A10" s="51" t="s">
        <v>15</v>
      </c>
      <c r="B10" s="51" t="s">
        <v>16</v>
      </c>
      <c r="C10" s="73" t="s">
        <v>17</v>
      </c>
      <c r="D10" s="74" t="s">
        <v>14</v>
      </c>
      <c r="E10" s="75">
        <v>20</v>
      </c>
      <c r="F10" s="76">
        <f>'Composição trator + plaina'!F12</f>
        <v>352000</v>
      </c>
      <c r="G10" s="77">
        <f>ROUND(E10*F10,2)</f>
        <v>7040000</v>
      </c>
      <c r="H10" s="77">
        <v>300</v>
      </c>
    </row>
    <row r="11" spans="1:8" ht="56.25">
      <c r="A11" s="67" t="s">
        <v>18</v>
      </c>
      <c r="B11" s="68">
        <v>304353</v>
      </c>
      <c r="C11" s="68" t="s">
        <v>19</v>
      </c>
      <c r="D11" s="69" t="s">
        <v>14</v>
      </c>
      <c r="E11" s="70">
        <v>200</v>
      </c>
      <c r="F11" s="71">
        <f>Cotações!H5</f>
        <v>24062</v>
      </c>
      <c r="G11" s="72">
        <f>ROUND(E11*F11,2)</f>
        <v>4812400</v>
      </c>
      <c r="H11" s="72">
        <v>100</v>
      </c>
    </row>
    <row r="12" spans="1:8" s="61" customFormat="1" ht="75">
      <c r="A12" s="78" t="s">
        <v>20</v>
      </c>
      <c r="B12" s="79">
        <v>318652</v>
      </c>
      <c r="C12" s="79" t="s">
        <v>21</v>
      </c>
      <c r="D12" s="74"/>
      <c r="E12" s="75">
        <v>30</v>
      </c>
      <c r="F12" s="76">
        <f>Cotações!H6</f>
        <v>28333.33</v>
      </c>
      <c r="G12" s="76">
        <f>ROUND(E12*F12,2)</f>
        <v>849999.9</v>
      </c>
      <c r="H12" s="77">
        <v>100</v>
      </c>
    </row>
    <row r="13" spans="1:8" ht="56.25">
      <c r="A13" s="67" t="s">
        <v>22</v>
      </c>
      <c r="B13" s="67">
        <v>461604</v>
      </c>
      <c r="C13" s="68" t="s">
        <v>23</v>
      </c>
      <c r="D13" s="69" t="s">
        <v>14</v>
      </c>
      <c r="E13" s="70">
        <v>30</v>
      </c>
      <c r="F13" s="71">
        <f>Cotações!H7</f>
        <v>43780</v>
      </c>
      <c r="G13" s="72">
        <f t="shared" ref="G13:G20" si="0">ROUND(E13*F13,2)</f>
        <v>1313400</v>
      </c>
      <c r="H13" s="72">
        <v>200</v>
      </c>
    </row>
    <row r="14" spans="1:8" s="61" customFormat="1" ht="37.5">
      <c r="A14" s="78" t="s">
        <v>24</v>
      </c>
      <c r="B14" s="79">
        <v>404369</v>
      </c>
      <c r="C14" s="79" t="s">
        <v>25</v>
      </c>
      <c r="D14" s="74" t="s">
        <v>14</v>
      </c>
      <c r="E14" s="75">
        <v>40</v>
      </c>
      <c r="F14" s="76">
        <f>Cotações!H8</f>
        <v>25750</v>
      </c>
      <c r="G14" s="76">
        <f t="shared" si="0"/>
        <v>1030000</v>
      </c>
      <c r="H14" s="77">
        <v>200</v>
      </c>
    </row>
    <row r="15" spans="1:8" ht="37.5">
      <c r="A15" s="67" t="s">
        <v>26</v>
      </c>
      <c r="B15" s="68">
        <v>62995</v>
      </c>
      <c r="C15" s="68" t="s">
        <v>27</v>
      </c>
      <c r="D15" s="69" t="s">
        <v>14</v>
      </c>
      <c r="E15" s="70">
        <v>200</v>
      </c>
      <c r="F15" s="71">
        <f>Cotações!H9</f>
        <v>47000</v>
      </c>
      <c r="G15" s="72">
        <f t="shared" si="0"/>
        <v>9400000</v>
      </c>
      <c r="H15" s="72">
        <v>200</v>
      </c>
    </row>
    <row r="16" spans="1:8" s="61" customFormat="1" ht="37.5">
      <c r="A16" s="78" t="s">
        <v>28</v>
      </c>
      <c r="B16" s="75">
        <v>219408</v>
      </c>
      <c r="C16" s="79" t="s">
        <v>29</v>
      </c>
      <c r="D16" s="74" t="s">
        <v>14</v>
      </c>
      <c r="E16" s="75">
        <v>50</v>
      </c>
      <c r="F16" s="76">
        <f>Cotações!H10</f>
        <v>17700</v>
      </c>
      <c r="G16" s="76">
        <f t="shared" si="0"/>
        <v>885000</v>
      </c>
      <c r="H16" s="77">
        <v>100</v>
      </c>
    </row>
    <row r="17" spans="1:8" ht="56.25">
      <c r="A17" s="67" t="s">
        <v>30</v>
      </c>
      <c r="B17" s="68">
        <v>318530</v>
      </c>
      <c r="C17" s="68" t="s">
        <v>31</v>
      </c>
      <c r="D17" s="69" t="s">
        <v>14</v>
      </c>
      <c r="E17" s="70">
        <v>100</v>
      </c>
      <c r="F17" s="71">
        <f>Cotações!H11</f>
        <v>14100</v>
      </c>
      <c r="G17" s="72">
        <f t="shared" si="0"/>
        <v>1410000</v>
      </c>
      <c r="H17" s="72">
        <v>100</v>
      </c>
    </row>
    <row r="18" spans="1:8" s="61" customFormat="1" ht="56.25">
      <c r="A18" s="78" t="s">
        <v>32</v>
      </c>
      <c r="B18" s="79">
        <v>270190</v>
      </c>
      <c r="C18" s="80" t="s">
        <v>33</v>
      </c>
      <c r="D18" s="74" t="s">
        <v>14</v>
      </c>
      <c r="E18" s="75">
        <v>20</v>
      </c>
      <c r="F18" s="76">
        <f>Cotações!H12</f>
        <v>18950</v>
      </c>
      <c r="G18" s="76">
        <f t="shared" si="0"/>
        <v>379000</v>
      </c>
      <c r="H18" s="77">
        <v>100</v>
      </c>
    </row>
    <row r="19" spans="1:8" ht="37.5">
      <c r="A19" s="67" t="s">
        <v>34</v>
      </c>
      <c r="B19" s="68">
        <v>107123</v>
      </c>
      <c r="C19" s="68" t="s">
        <v>35</v>
      </c>
      <c r="D19" s="69" t="s">
        <v>14</v>
      </c>
      <c r="E19" s="70">
        <v>20</v>
      </c>
      <c r="F19" s="71">
        <f>Cotações!H13</f>
        <v>49000</v>
      </c>
      <c r="G19" s="72">
        <f t="shared" si="0"/>
        <v>980000</v>
      </c>
      <c r="H19" s="72">
        <v>200</v>
      </c>
    </row>
    <row r="20" spans="1:8" s="61" customFormat="1" ht="37.5">
      <c r="A20" s="78" t="s">
        <v>36</v>
      </c>
      <c r="B20" s="79">
        <v>475114</v>
      </c>
      <c r="C20" s="79" t="s">
        <v>37</v>
      </c>
      <c r="D20" s="74" t="s">
        <v>14</v>
      </c>
      <c r="E20" s="75">
        <v>20</v>
      </c>
      <c r="F20" s="76">
        <f>Cotações!H14</f>
        <v>69785</v>
      </c>
      <c r="G20" s="76">
        <f t="shared" si="0"/>
        <v>1395700</v>
      </c>
      <c r="H20" s="77">
        <v>200</v>
      </c>
    </row>
    <row r="21" spans="1:8">
      <c r="A21" s="84" t="s">
        <v>38</v>
      </c>
      <c r="B21" s="84"/>
      <c r="C21" s="84"/>
      <c r="D21" s="84"/>
      <c r="E21" s="84"/>
      <c r="F21" s="84"/>
      <c r="G21" s="81">
        <f>SUM(G9:G20)</f>
        <v>63245499.899999999</v>
      </c>
      <c r="H21" s="82"/>
    </row>
    <row r="23" spans="1:8">
      <c r="C23" s="59" t="s">
        <v>39</v>
      </c>
    </row>
  </sheetData>
  <mergeCells count="5">
    <mergeCell ref="A1:G1"/>
    <mergeCell ref="B2:G2"/>
    <mergeCell ref="A3:G3"/>
    <mergeCell ref="A21:F21"/>
    <mergeCell ref="A5:G6"/>
  </mergeCells>
  <pageMargins left="0.75" right="0.75" top="1" bottom="1" header="0.5" footer="0.5"/>
  <pageSetup paperSize="9" scale="50" orientation="portrait"/>
  <legacyDrawing r:id="rId1"/>
  <oleObjects>
    <oleObject shapeId="2049" r:id="rId2"/>
  </oleObjects>
</worksheet>
</file>

<file path=xl/worksheets/sheet2.xml><?xml version="1.0" encoding="utf-8"?>
<worksheet xmlns="http://schemas.openxmlformats.org/spreadsheetml/2006/main" xmlns:r="http://schemas.openxmlformats.org/officeDocument/2006/relationships">
  <sheetPr>
    <pageSetUpPr fitToPage="1"/>
  </sheetPr>
  <dimension ref="A1:I35"/>
  <sheetViews>
    <sheetView tabSelected="1" topLeftCell="A16" zoomScale="50" zoomScaleNormal="50" workbookViewId="0">
      <selection activeCell="B31" sqref="B31"/>
    </sheetView>
  </sheetViews>
  <sheetFormatPr defaultColWidth="9" defaultRowHeight="18.75"/>
  <cols>
    <col min="1" max="1" width="13.42578125" style="32" customWidth="1"/>
    <col min="2" max="2" width="18.42578125" style="32" customWidth="1"/>
    <col min="3" max="3" width="185.140625" style="32" customWidth="1"/>
    <col min="4" max="4" width="15.5703125" style="32" customWidth="1"/>
    <col min="5" max="5" width="12.7109375" style="32" customWidth="1"/>
    <col min="6" max="6" width="19.42578125" style="32" customWidth="1"/>
    <col min="7" max="7" width="28" style="32" customWidth="1"/>
    <col min="8" max="8" width="22.85546875" style="33" customWidth="1"/>
    <col min="9" max="16384" width="9" style="32"/>
  </cols>
  <sheetData>
    <row r="1" spans="1:9">
      <c r="A1" s="85" t="s">
        <v>0</v>
      </c>
      <c r="B1" s="85"/>
      <c r="C1" s="85"/>
      <c r="D1" s="85"/>
      <c r="E1" s="85"/>
      <c r="F1" s="85"/>
      <c r="G1" s="85"/>
    </row>
    <row r="2" spans="1:9">
      <c r="A2" s="34"/>
      <c r="B2" s="85" t="s">
        <v>1</v>
      </c>
      <c r="C2" s="85"/>
      <c r="D2" s="85"/>
      <c r="E2" s="85"/>
      <c r="F2" s="85"/>
      <c r="G2" s="85"/>
    </row>
    <row r="3" spans="1:9">
      <c r="A3" s="85" t="s">
        <v>2</v>
      </c>
      <c r="B3" s="85"/>
      <c r="C3" s="85"/>
      <c r="D3" s="85"/>
      <c r="E3" s="85"/>
      <c r="F3" s="85"/>
      <c r="G3" s="85"/>
    </row>
    <row r="4" spans="1:9">
      <c r="A4" s="34"/>
      <c r="B4" s="34"/>
      <c r="C4" s="34"/>
      <c r="D4" s="34"/>
      <c r="E4" s="34"/>
      <c r="F4" s="34"/>
      <c r="G4" s="34"/>
    </row>
    <row r="5" spans="1:9">
      <c r="A5" s="85" t="s">
        <v>40</v>
      </c>
      <c r="B5" s="85"/>
      <c r="C5" s="85"/>
      <c r="D5" s="85"/>
      <c r="E5" s="85"/>
      <c r="F5" s="85"/>
      <c r="G5" s="85"/>
      <c r="H5" s="35"/>
    </row>
    <row r="6" spans="1:9">
      <c r="A6" s="85"/>
      <c r="B6" s="85"/>
      <c r="C6" s="85"/>
      <c r="D6" s="85"/>
      <c r="E6" s="85"/>
      <c r="F6" s="85"/>
      <c r="G6" s="85"/>
      <c r="H6" s="35"/>
    </row>
    <row r="7" spans="1:9">
      <c r="H7" s="36"/>
    </row>
    <row r="8" spans="1:9" ht="54">
      <c r="A8" s="37" t="s">
        <v>4</v>
      </c>
      <c r="B8" s="37" t="s">
        <v>5</v>
      </c>
      <c r="C8" s="37" t="s">
        <v>6</v>
      </c>
      <c r="D8" s="37" t="s">
        <v>7</v>
      </c>
      <c r="E8" s="37" t="s">
        <v>8</v>
      </c>
      <c r="F8" s="37" t="s">
        <v>9</v>
      </c>
      <c r="G8" s="37" t="s">
        <v>41</v>
      </c>
      <c r="H8" s="37" t="s">
        <v>42</v>
      </c>
    </row>
    <row r="9" spans="1:9" ht="144.75" customHeight="1">
      <c r="A9" s="38" t="s">
        <v>12</v>
      </c>
      <c r="B9" s="39">
        <v>318712</v>
      </c>
      <c r="C9" s="39" t="s">
        <v>13</v>
      </c>
      <c r="D9" s="40" t="s">
        <v>14</v>
      </c>
      <c r="E9" s="41">
        <v>135</v>
      </c>
      <c r="F9" s="42">
        <f>Cotações!H3</f>
        <v>225000</v>
      </c>
      <c r="G9" s="43">
        <f>(E9*F9)</f>
        <v>30375000</v>
      </c>
      <c r="H9" s="42">
        <f>'Totais por ítem a licitar'!H9</f>
        <v>200</v>
      </c>
    </row>
    <row r="10" spans="1:9" ht="141.75" customHeight="1">
      <c r="A10" s="44" t="s">
        <v>15</v>
      </c>
      <c r="B10" s="45">
        <v>318712</v>
      </c>
      <c r="C10" s="46" t="s">
        <v>43</v>
      </c>
      <c r="D10" s="46" t="s">
        <v>14</v>
      </c>
      <c r="E10" s="47">
        <v>15</v>
      </c>
      <c r="F10" s="48">
        <f>Cotações!H3</f>
        <v>225000</v>
      </c>
      <c r="G10" s="49">
        <f>(E10*F10)</f>
        <v>3375000</v>
      </c>
      <c r="H10" s="48">
        <f>'Totais por ítem a licitar'!H9</f>
        <v>200</v>
      </c>
    </row>
    <row r="11" spans="1:9" ht="272.10000000000002" customHeight="1">
      <c r="A11" s="50" t="s">
        <v>18</v>
      </c>
      <c r="B11" s="39" t="s">
        <v>16</v>
      </c>
      <c r="C11" s="50" t="s">
        <v>17</v>
      </c>
      <c r="D11" s="40" t="s">
        <v>14</v>
      </c>
      <c r="E11" s="41">
        <v>18</v>
      </c>
      <c r="F11" s="42">
        <f>'Composição trator + plaina'!F12</f>
        <v>352000</v>
      </c>
      <c r="G11" s="43">
        <f t="shared" ref="G11:G16" si="0">ROUND(E11*F11,2)</f>
        <v>6336000</v>
      </c>
      <c r="H11" s="42">
        <f>'Totais por ítem a licitar'!H10</f>
        <v>300</v>
      </c>
    </row>
    <row r="12" spans="1:9" ht="162">
      <c r="A12" s="19" t="s">
        <v>20</v>
      </c>
      <c r="B12" s="51" t="s">
        <v>16</v>
      </c>
      <c r="C12" s="52" t="s">
        <v>44</v>
      </c>
      <c r="D12" s="46" t="s">
        <v>14</v>
      </c>
      <c r="E12" s="47">
        <v>2</v>
      </c>
      <c r="F12" s="48">
        <f>'Composição trator + plaina'!F12</f>
        <v>352000</v>
      </c>
      <c r="G12" s="49">
        <f t="shared" si="0"/>
        <v>704000</v>
      </c>
      <c r="H12" s="48">
        <f>'Totais por ítem a licitar'!H10</f>
        <v>300</v>
      </c>
    </row>
    <row r="13" spans="1:9" ht="72">
      <c r="A13" s="38" t="s">
        <v>22</v>
      </c>
      <c r="B13" s="39">
        <v>304353</v>
      </c>
      <c r="C13" s="39" t="s">
        <v>19</v>
      </c>
      <c r="D13" s="40" t="s">
        <v>14</v>
      </c>
      <c r="E13" s="41">
        <v>180</v>
      </c>
      <c r="F13" s="42">
        <f>Cotações!H5</f>
        <v>24062</v>
      </c>
      <c r="G13" s="43">
        <f t="shared" si="0"/>
        <v>4331160</v>
      </c>
      <c r="H13" s="42">
        <f>'Totais por ítem a licitar'!H11</f>
        <v>100</v>
      </c>
    </row>
    <row r="14" spans="1:9" ht="72">
      <c r="A14" s="44" t="s">
        <v>24</v>
      </c>
      <c r="B14" s="45">
        <v>304353</v>
      </c>
      <c r="C14" s="46" t="s">
        <v>45</v>
      </c>
      <c r="D14" s="46" t="s">
        <v>14</v>
      </c>
      <c r="E14" s="47">
        <v>20</v>
      </c>
      <c r="F14" s="48">
        <f>Cotações!H5</f>
        <v>24062</v>
      </c>
      <c r="G14" s="49">
        <f t="shared" si="0"/>
        <v>481240</v>
      </c>
      <c r="H14" s="48">
        <f>'Totais por ítem a licitar'!H11</f>
        <v>100</v>
      </c>
    </row>
    <row r="15" spans="1:9" ht="90">
      <c r="A15" s="38" t="s">
        <v>26</v>
      </c>
      <c r="B15" s="39">
        <v>318652</v>
      </c>
      <c r="C15" s="39" t="s">
        <v>21</v>
      </c>
      <c r="D15" s="40"/>
      <c r="E15" s="41">
        <v>27</v>
      </c>
      <c r="F15" s="42">
        <f>Cotações!H6</f>
        <v>28333.33</v>
      </c>
      <c r="G15" s="42">
        <f t="shared" si="0"/>
        <v>764999.91</v>
      </c>
      <c r="H15" s="42">
        <f>'Totais por ítem a licitar'!H12</f>
        <v>100</v>
      </c>
    </row>
    <row r="16" spans="1:9" ht="63">
      <c r="A16" s="53" t="s">
        <v>28</v>
      </c>
      <c r="B16" s="54">
        <v>318652</v>
      </c>
      <c r="C16" s="46" t="s">
        <v>46</v>
      </c>
      <c r="D16" s="46" t="s">
        <v>14</v>
      </c>
      <c r="E16" s="47">
        <v>3</v>
      </c>
      <c r="F16" s="48">
        <f>Cotações!H6</f>
        <v>28333.33</v>
      </c>
      <c r="G16" s="49">
        <f t="shared" si="0"/>
        <v>84999.99</v>
      </c>
      <c r="H16" s="48">
        <f>'Totais por ítem a licitar'!H12</f>
        <v>100</v>
      </c>
      <c r="I16" s="60"/>
    </row>
    <row r="17" spans="1:8" ht="72">
      <c r="A17" s="38" t="s">
        <v>30</v>
      </c>
      <c r="B17" s="39">
        <v>461604</v>
      </c>
      <c r="C17" s="39" t="s">
        <v>23</v>
      </c>
      <c r="D17" s="40" t="s">
        <v>14</v>
      </c>
      <c r="E17" s="41">
        <v>27</v>
      </c>
      <c r="F17" s="42">
        <f>Cotações!H7</f>
        <v>43780</v>
      </c>
      <c r="G17" s="43">
        <f t="shared" ref="G17:G32" si="1">ROUND(E17*F17,2)</f>
        <v>1182060</v>
      </c>
      <c r="H17" s="42">
        <f>'Totais por ítem a licitar'!H13</f>
        <v>200</v>
      </c>
    </row>
    <row r="18" spans="1:8" ht="72">
      <c r="A18" s="44" t="s">
        <v>32</v>
      </c>
      <c r="B18" s="45">
        <v>461604</v>
      </c>
      <c r="C18" s="46" t="s">
        <v>47</v>
      </c>
      <c r="D18" s="46" t="s">
        <v>14</v>
      </c>
      <c r="E18" s="47">
        <v>3</v>
      </c>
      <c r="F18" s="48">
        <f>Cotações!H7</f>
        <v>43780</v>
      </c>
      <c r="G18" s="49">
        <f t="shared" si="1"/>
        <v>131340</v>
      </c>
      <c r="H18" s="48">
        <f>'Totais por ítem a licitar'!H13</f>
        <v>200</v>
      </c>
    </row>
    <row r="19" spans="1:8" ht="36">
      <c r="A19" s="38" t="s">
        <v>34</v>
      </c>
      <c r="B19" s="39">
        <v>404369</v>
      </c>
      <c r="C19" s="39" t="s">
        <v>25</v>
      </c>
      <c r="D19" s="40" t="s">
        <v>14</v>
      </c>
      <c r="E19" s="41">
        <v>36</v>
      </c>
      <c r="F19" s="42">
        <f>Cotações!H8</f>
        <v>25750</v>
      </c>
      <c r="G19" s="43">
        <f t="shared" si="1"/>
        <v>927000</v>
      </c>
      <c r="H19" s="42">
        <f>'Totais por ítem a licitar'!H14</f>
        <v>200</v>
      </c>
    </row>
    <row r="20" spans="1:8" ht="36">
      <c r="A20" s="44" t="s">
        <v>36</v>
      </c>
      <c r="B20" s="45">
        <v>404369</v>
      </c>
      <c r="C20" s="46" t="s">
        <v>48</v>
      </c>
      <c r="D20" s="46" t="s">
        <v>14</v>
      </c>
      <c r="E20" s="47">
        <v>4</v>
      </c>
      <c r="F20" s="48">
        <f>Cotações!H8</f>
        <v>25750</v>
      </c>
      <c r="G20" s="49">
        <f t="shared" si="1"/>
        <v>103000</v>
      </c>
      <c r="H20" s="48">
        <f>'Totais por ítem a licitar'!H14</f>
        <v>200</v>
      </c>
    </row>
    <row r="21" spans="1:8" ht="54">
      <c r="A21" s="38" t="s">
        <v>49</v>
      </c>
      <c r="B21" s="39">
        <v>463141</v>
      </c>
      <c r="C21" s="39" t="s">
        <v>50</v>
      </c>
      <c r="D21" s="40" t="s">
        <v>14</v>
      </c>
      <c r="E21" s="41">
        <v>180</v>
      </c>
      <c r="F21" s="42">
        <f>Cotações!H9</f>
        <v>47000</v>
      </c>
      <c r="G21" s="43">
        <f t="shared" si="1"/>
        <v>8460000</v>
      </c>
      <c r="H21" s="42">
        <f>'Totais por ítem a licitar'!H15</f>
        <v>200</v>
      </c>
    </row>
    <row r="22" spans="1:8" ht="54">
      <c r="A22" s="44" t="s">
        <v>51</v>
      </c>
      <c r="B22" s="45">
        <v>463141</v>
      </c>
      <c r="C22" s="46" t="s">
        <v>52</v>
      </c>
      <c r="D22" s="46" t="s">
        <v>14</v>
      </c>
      <c r="E22" s="47">
        <v>20</v>
      </c>
      <c r="F22" s="48">
        <f>Cotações!H9</f>
        <v>47000</v>
      </c>
      <c r="G22" s="49">
        <f t="shared" si="1"/>
        <v>940000</v>
      </c>
      <c r="H22" s="48">
        <f>'Totais por ítem a licitar'!H15</f>
        <v>200</v>
      </c>
    </row>
    <row r="23" spans="1:8" ht="36">
      <c r="A23" s="38" t="s">
        <v>53</v>
      </c>
      <c r="B23" s="41">
        <v>219408</v>
      </c>
      <c r="C23" s="39" t="s">
        <v>29</v>
      </c>
      <c r="D23" s="40" t="s">
        <v>14</v>
      </c>
      <c r="E23" s="41">
        <v>45</v>
      </c>
      <c r="F23" s="42">
        <f>Cotações!H10</f>
        <v>17700</v>
      </c>
      <c r="G23" s="43">
        <f t="shared" si="1"/>
        <v>796500</v>
      </c>
      <c r="H23" s="42">
        <f>'Totais por ítem a licitar'!H16</f>
        <v>100</v>
      </c>
    </row>
    <row r="24" spans="1:8" ht="36">
      <c r="A24" s="44" t="s">
        <v>54</v>
      </c>
      <c r="B24" s="55">
        <v>219408</v>
      </c>
      <c r="C24" s="46" t="s">
        <v>55</v>
      </c>
      <c r="D24" s="46" t="s">
        <v>14</v>
      </c>
      <c r="E24" s="47">
        <v>5</v>
      </c>
      <c r="F24" s="48">
        <f>Cotações!H10</f>
        <v>17700</v>
      </c>
      <c r="G24" s="49">
        <f t="shared" si="1"/>
        <v>88500</v>
      </c>
      <c r="H24" s="48">
        <f>'Totais por ítem a licitar'!H16</f>
        <v>100</v>
      </c>
    </row>
    <row r="25" spans="1:8" ht="72">
      <c r="A25" s="38" t="s">
        <v>56</v>
      </c>
      <c r="B25" s="39">
        <v>318530</v>
      </c>
      <c r="C25" s="39" t="s">
        <v>31</v>
      </c>
      <c r="D25" s="40" t="s">
        <v>14</v>
      </c>
      <c r="E25" s="41">
        <v>90</v>
      </c>
      <c r="F25" s="42">
        <f>Cotações!H11</f>
        <v>14100</v>
      </c>
      <c r="G25" s="43">
        <f t="shared" si="1"/>
        <v>1269000</v>
      </c>
      <c r="H25" s="42">
        <f>'Totais por ítem a licitar'!H17</f>
        <v>100</v>
      </c>
    </row>
    <row r="26" spans="1:8" ht="72">
      <c r="A26" s="44" t="s">
        <v>57</v>
      </c>
      <c r="B26" s="45">
        <v>318530</v>
      </c>
      <c r="C26" s="46" t="s">
        <v>58</v>
      </c>
      <c r="D26" s="46" t="s">
        <v>14</v>
      </c>
      <c r="E26" s="47">
        <v>10</v>
      </c>
      <c r="F26" s="48">
        <f>Cotações!H11</f>
        <v>14100</v>
      </c>
      <c r="G26" s="49">
        <f t="shared" si="1"/>
        <v>141000</v>
      </c>
      <c r="H26" s="48">
        <f>'Totais por ítem a licitar'!H17</f>
        <v>100</v>
      </c>
    </row>
    <row r="27" spans="1:8" ht="56.25">
      <c r="A27" s="38" t="s">
        <v>59</v>
      </c>
      <c r="B27" s="39">
        <v>270190</v>
      </c>
      <c r="C27" s="56" t="s">
        <v>33</v>
      </c>
      <c r="D27" s="40" t="s">
        <v>14</v>
      </c>
      <c r="E27" s="41">
        <v>18</v>
      </c>
      <c r="F27" s="42">
        <f>Cotações!H12</f>
        <v>18950</v>
      </c>
      <c r="G27" s="43">
        <f t="shared" si="1"/>
        <v>341100</v>
      </c>
      <c r="H27" s="42">
        <f>'Totais por ítem a licitar'!H18</f>
        <v>100</v>
      </c>
    </row>
    <row r="28" spans="1:8" ht="56.25">
      <c r="A28" s="44" t="s">
        <v>60</v>
      </c>
      <c r="B28" s="45">
        <v>270190</v>
      </c>
      <c r="C28" s="57" t="s">
        <v>61</v>
      </c>
      <c r="D28" s="46" t="s">
        <v>14</v>
      </c>
      <c r="E28" s="47">
        <v>2</v>
      </c>
      <c r="F28" s="48">
        <f>Cotações!H12</f>
        <v>18950</v>
      </c>
      <c r="G28" s="49">
        <f t="shared" si="1"/>
        <v>37900</v>
      </c>
      <c r="H28" s="48">
        <f>'Totais por ítem a licitar'!H18</f>
        <v>100</v>
      </c>
    </row>
    <row r="29" spans="1:8" ht="36">
      <c r="A29" s="38" t="s">
        <v>62</v>
      </c>
      <c r="B29" s="39">
        <v>472281</v>
      </c>
      <c r="C29" s="39" t="s">
        <v>35</v>
      </c>
      <c r="D29" s="40" t="s">
        <v>14</v>
      </c>
      <c r="E29" s="41">
        <v>18</v>
      </c>
      <c r="F29" s="42">
        <f>Cotações!H13</f>
        <v>49000</v>
      </c>
      <c r="G29" s="43">
        <f t="shared" si="1"/>
        <v>882000</v>
      </c>
      <c r="H29" s="42">
        <f>'Totais por ítem a licitar'!H19</f>
        <v>200</v>
      </c>
    </row>
    <row r="30" spans="1:8" ht="54">
      <c r="A30" s="44" t="s">
        <v>63</v>
      </c>
      <c r="B30" s="45">
        <v>472281</v>
      </c>
      <c r="C30" s="46" t="s">
        <v>64</v>
      </c>
      <c r="D30" s="46" t="s">
        <v>14</v>
      </c>
      <c r="E30" s="47">
        <v>2</v>
      </c>
      <c r="F30" s="48">
        <f>Cotações!H13</f>
        <v>49000</v>
      </c>
      <c r="G30" s="49">
        <f t="shared" si="1"/>
        <v>98000</v>
      </c>
      <c r="H30" s="48">
        <f>'Totais por ítem a licitar'!H19</f>
        <v>200</v>
      </c>
    </row>
    <row r="31" spans="1:8" ht="36">
      <c r="A31" s="38" t="s">
        <v>65</v>
      </c>
      <c r="B31" s="39">
        <v>475114</v>
      </c>
      <c r="C31" s="39" t="s">
        <v>37</v>
      </c>
      <c r="D31" s="40" t="s">
        <v>14</v>
      </c>
      <c r="E31" s="41">
        <v>18</v>
      </c>
      <c r="F31" s="42">
        <f>Cotações!H14</f>
        <v>69785</v>
      </c>
      <c r="G31" s="43">
        <f t="shared" si="1"/>
        <v>1256130</v>
      </c>
      <c r="H31" s="42">
        <f>'Totais por ítem a licitar'!H20</f>
        <v>200</v>
      </c>
    </row>
    <row r="32" spans="1:8" ht="54">
      <c r="A32" s="44" t="s">
        <v>66</v>
      </c>
      <c r="B32" s="45">
        <v>475114</v>
      </c>
      <c r="C32" s="46" t="s">
        <v>67</v>
      </c>
      <c r="D32" s="46" t="s">
        <v>14</v>
      </c>
      <c r="E32" s="47">
        <v>2</v>
      </c>
      <c r="F32" s="48">
        <f>Cotações!H14</f>
        <v>69785</v>
      </c>
      <c r="G32" s="49">
        <f t="shared" si="1"/>
        <v>139570</v>
      </c>
      <c r="H32" s="48">
        <f>'Totais por ítem a licitar'!H20</f>
        <v>200</v>
      </c>
    </row>
    <row r="33" spans="1:7">
      <c r="A33" s="86" t="s">
        <v>38</v>
      </c>
      <c r="B33" s="86"/>
      <c r="C33" s="86"/>
      <c r="D33" s="86"/>
      <c r="E33" s="86"/>
      <c r="F33" s="86"/>
      <c r="G33" s="58">
        <f>SUM(G9:G32)</f>
        <v>63245499.899999999</v>
      </c>
    </row>
    <row r="35" spans="1:7">
      <c r="C35" s="59" t="s">
        <v>39</v>
      </c>
    </row>
  </sheetData>
  <autoFilter ref="A8:G33">
    <extLst/>
  </autoFilter>
  <mergeCells count="5">
    <mergeCell ref="A1:G1"/>
    <mergeCell ref="B2:G2"/>
    <mergeCell ref="A3:G3"/>
    <mergeCell ref="A33:F33"/>
    <mergeCell ref="A5:G6"/>
  </mergeCells>
  <pageMargins left="0.511811023622047" right="0.511811023622047" top="0.78740157480314998" bottom="0.78740157480314998" header="0.31496062992126" footer="0.31496062992126"/>
  <pageSetup paperSize="9" scale="43" fitToHeight="0" orientation="landscape"/>
  <headerFooter>
    <oddFooter>&amp;CPágina &amp;P de &amp;N</oddFooter>
  </headerFooter>
  <legacyDrawing r:id="rId1"/>
  <oleObjects>
    <oleObject shapeId="1027" r:id="rId2"/>
  </oleObjects>
</worksheet>
</file>

<file path=xl/worksheets/sheet3.xml><?xml version="1.0" encoding="utf-8"?>
<worksheet xmlns="http://schemas.openxmlformats.org/spreadsheetml/2006/main" xmlns:r="http://schemas.openxmlformats.org/officeDocument/2006/relationships">
  <dimension ref="A2:AE145"/>
  <sheetViews>
    <sheetView zoomScale="30" zoomScaleNormal="30" workbookViewId="0">
      <selection activeCell="A2" sqref="A2:H14"/>
    </sheetView>
  </sheetViews>
  <sheetFormatPr defaultColWidth="136.5703125" defaultRowHeight="15"/>
  <cols>
    <col min="1" max="1" width="26.5703125" style="7" customWidth="1"/>
    <col min="2" max="2" width="136.5703125" style="7" customWidth="1"/>
    <col min="3" max="3" width="42.140625" style="3" customWidth="1"/>
    <col min="4" max="4" width="28.28515625" style="3" customWidth="1"/>
    <col min="5" max="5" width="30.140625" style="3" customWidth="1"/>
    <col min="6" max="6" width="46.140625" style="3" customWidth="1"/>
    <col min="7" max="7" width="58.42578125" style="11" customWidth="1"/>
    <col min="8" max="8" width="67.140625" style="9" customWidth="1"/>
    <col min="9" max="30" width="136.5703125" style="9" customWidth="1"/>
    <col min="31" max="31" width="136.5703125" style="12" customWidth="1"/>
    <col min="32" max="32" width="136.5703125" style="7" customWidth="1"/>
    <col min="33" max="16384" width="136.5703125" style="7"/>
  </cols>
  <sheetData>
    <row r="2" spans="1:31" ht="18">
      <c r="A2" s="13" t="s">
        <v>5</v>
      </c>
      <c r="B2" s="13" t="s">
        <v>68</v>
      </c>
      <c r="C2" s="14" t="s">
        <v>69</v>
      </c>
      <c r="D2" s="14" t="s">
        <v>70</v>
      </c>
      <c r="E2" s="14" t="s">
        <v>71</v>
      </c>
      <c r="F2" s="14" t="s">
        <v>72</v>
      </c>
      <c r="G2" s="14" t="s">
        <v>73</v>
      </c>
      <c r="H2" s="13" t="s">
        <v>74</v>
      </c>
    </row>
    <row r="3" spans="1:31" ht="102">
      <c r="A3" s="15">
        <v>318712</v>
      </c>
      <c r="B3" s="16" t="s">
        <v>13</v>
      </c>
      <c r="C3" s="17">
        <v>175000</v>
      </c>
      <c r="D3" s="17">
        <v>215000</v>
      </c>
      <c r="E3" s="17">
        <v>225000</v>
      </c>
      <c r="F3" s="17">
        <v>260000</v>
      </c>
      <c r="G3" s="17">
        <v>292962</v>
      </c>
      <c r="H3" s="18">
        <f t="shared" ref="H3:H14" si="0">MEDIAN(C3:G3)</f>
        <v>225000</v>
      </c>
    </row>
    <row r="4" spans="1:31" s="8" customFormat="1" ht="23.25">
      <c r="A4" s="19" t="s">
        <v>16</v>
      </c>
      <c r="B4" s="19" t="s">
        <v>17</v>
      </c>
      <c r="C4" s="87" t="s">
        <v>75</v>
      </c>
      <c r="D4" s="88"/>
      <c r="E4" s="88"/>
      <c r="F4" s="88"/>
      <c r="G4" s="88"/>
      <c r="H4" s="20">
        <f>'Composição trator + plaina'!F12</f>
        <v>352000</v>
      </c>
      <c r="I4" s="9"/>
      <c r="J4" s="9"/>
      <c r="K4" s="9"/>
      <c r="L4" s="9"/>
      <c r="M4" s="9"/>
      <c r="N4" s="9"/>
      <c r="O4" s="9"/>
      <c r="P4" s="9"/>
      <c r="Q4" s="9"/>
      <c r="R4" s="9"/>
      <c r="S4" s="9"/>
      <c r="T4" s="9"/>
      <c r="U4" s="9"/>
      <c r="V4" s="9"/>
      <c r="W4" s="9"/>
      <c r="X4" s="9"/>
      <c r="Y4" s="9"/>
      <c r="Z4" s="9"/>
      <c r="AA4" s="9"/>
      <c r="AB4" s="9"/>
      <c r="AC4" s="9"/>
      <c r="AD4" s="9"/>
      <c r="AE4" s="28"/>
    </row>
    <row r="5" spans="1:31" s="9" customFormat="1" ht="60">
      <c r="A5" s="21">
        <v>304353</v>
      </c>
      <c r="B5" s="22" t="s">
        <v>19</v>
      </c>
      <c r="C5" s="17">
        <v>24062</v>
      </c>
      <c r="D5" s="17">
        <v>19800</v>
      </c>
      <c r="E5" s="17">
        <v>25000</v>
      </c>
      <c r="F5" s="17"/>
      <c r="G5" s="17"/>
      <c r="H5" s="18">
        <f t="shared" si="0"/>
        <v>24062</v>
      </c>
    </row>
    <row r="6" spans="1:31" s="9" customFormat="1" ht="75">
      <c r="A6" s="23">
        <v>318652</v>
      </c>
      <c r="B6" s="7" t="s">
        <v>21</v>
      </c>
      <c r="C6" s="24">
        <v>34500</v>
      </c>
      <c r="D6" s="24">
        <v>27800</v>
      </c>
      <c r="E6" s="24">
        <v>28333.33</v>
      </c>
      <c r="F6" s="24"/>
      <c r="G6" s="24"/>
      <c r="H6" s="20">
        <f t="shared" si="0"/>
        <v>28333.33</v>
      </c>
    </row>
    <row r="7" spans="1:31" s="9" customFormat="1" ht="60">
      <c r="A7" s="21">
        <v>461604</v>
      </c>
      <c r="B7" s="22" t="s">
        <v>23</v>
      </c>
      <c r="C7" s="17">
        <v>43780</v>
      </c>
      <c r="D7" s="17">
        <v>39496.33</v>
      </c>
      <c r="E7" s="17">
        <v>52000</v>
      </c>
      <c r="F7" s="17"/>
      <c r="G7" s="17"/>
      <c r="H7" s="18">
        <f t="shared" si="0"/>
        <v>43780</v>
      </c>
    </row>
    <row r="8" spans="1:31" s="9" customFormat="1" ht="30">
      <c r="A8" s="23">
        <v>404369</v>
      </c>
      <c r="B8" s="7" t="s">
        <v>25</v>
      </c>
      <c r="C8" s="24">
        <v>26700</v>
      </c>
      <c r="D8" s="24">
        <v>25750</v>
      </c>
      <c r="E8" s="24">
        <v>19000</v>
      </c>
      <c r="F8" s="24"/>
      <c r="G8" s="24"/>
      <c r="H8" s="20">
        <f t="shared" si="0"/>
        <v>25750</v>
      </c>
    </row>
    <row r="9" spans="1:31" s="9" customFormat="1" ht="45">
      <c r="A9" s="21">
        <v>62995</v>
      </c>
      <c r="B9" s="22" t="s">
        <v>50</v>
      </c>
      <c r="C9" s="17">
        <v>46000</v>
      </c>
      <c r="D9" s="17">
        <v>47000</v>
      </c>
      <c r="E9" s="17">
        <v>50808.01</v>
      </c>
      <c r="F9" s="17"/>
      <c r="G9" s="17"/>
      <c r="H9" s="18">
        <f t="shared" si="0"/>
        <v>47000</v>
      </c>
    </row>
    <row r="10" spans="1:31" s="9" customFormat="1" ht="30">
      <c r="A10" s="23">
        <v>219408</v>
      </c>
      <c r="B10" s="7" t="s">
        <v>29</v>
      </c>
      <c r="C10" s="24">
        <v>16800</v>
      </c>
      <c r="D10" s="24">
        <v>17700</v>
      </c>
      <c r="E10" s="24">
        <v>18500</v>
      </c>
      <c r="F10" s="24"/>
      <c r="G10" s="24"/>
      <c r="H10" s="20">
        <f t="shared" si="0"/>
        <v>17700</v>
      </c>
    </row>
    <row r="11" spans="1:31" s="9" customFormat="1" ht="60">
      <c r="A11" s="21">
        <v>318530</v>
      </c>
      <c r="B11" s="22" t="s">
        <v>31</v>
      </c>
      <c r="C11" s="17">
        <v>12580</v>
      </c>
      <c r="D11" s="17">
        <v>14100</v>
      </c>
      <c r="E11" s="17">
        <v>14940</v>
      </c>
      <c r="F11" s="17"/>
      <c r="G11" s="17"/>
      <c r="H11" s="18">
        <f t="shared" si="0"/>
        <v>14100</v>
      </c>
    </row>
    <row r="12" spans="1:31" s="9" customFormat="1" ht="45">
      <c r="A12" s="23">
        <v>270190</v>
      </c>
      <c r="B12" s="7" t="s">
        <v>33</v>
      </c>
      <c r="C12" s="24">
        <v>18480</v>
      </c>
      <c r="D12" s="24">
        <v>18950</v>
      </c>
      <c r="E12" s="24">
        <v>30120</v>
      </c>
      <c r="F12" s="24"/>
      <c r="G12" s="24"/>
      <c r="H12" s="20">
        <f t="shared" si="0"/>
        <v>18950</v>
      </c>
    </row>
    <row r="13" spans="1:31" s="9" customFormat="1" ht="30">
      <c r="A13" s="21">
        <v>107123</v>
      </c>
      <c r="B13" s="22" t="s">
        <v>35</v>
      </c>
      <c r="C13" s="17">
        <v>45000</v>
      </c>
      <c r="D13" s="17">
        <v>49000</v>
      </c>
      <c r="E13" s="17">
        <v>77700</v>
      </c>
      <c r="F13" s="25"/>
      <c r="G13" s="25"/>
      <c r="H13" s="18">
        <f t="shared" si="0"/>
        <v>49000</v>
      </c>
    </row>
    <row r="14" spans="1:31" s="9" customFormat="1" ht="45">
      <c r="A14" s="23">
        <v>475114</v>
      </c>
      <c r="B14" s="3" t="s">
        <v>37</v>
      </c>
      <c r="C14" s="24">
        <v>49385</v>
      </c>
      <c r="D14" s="24">
        <v>74193</v>
      </c>
      <c r="E14" s="24">
        <v>69785</v>
      </c>
      <c r="F14" s="24"/>
      <c r="G14" s="24"/>
      <c r="H14" s="26">
        <f t="shared" si="0"/>
        <v>69785</v>
      </c>
    </row>
    <row r="15" spans="1:31" s="9" customFormat="1">
      <c r="C15" s="27"/>
      <c r="D15" s="27"/>
      <c r="E15" s="27"/>
      <c r="F15" s="27"/>
      <c r="G15" s="27"/>
    </row>
    <row r="16" spans="1:31" s="9" customFormat="1">
      <c r="C16" s="27"/>
      <c r="D16" s="27"/>
      <c r="E16" s="27"/>
      <c r="F16" s="27"/>
      <c r="G16" s="27"/>
    </row>
    <row r="17" spans="3:7" s="9" customFormat="1">
      <c r="C17" s="27"/>
      <c r="D17" s="27"/>
      <c r="E17" s="27"/>
      <c r="F17" s="27"/>
      <c r="G17" s="27"/>
    </row>
    <row r="18" spans="3:7" s="9" customFormat="1">
      <c r="C18" s="27"/>
      <c r="D18" s="27"/>
      <c r="E18" s="27"/>
      <c r="F18" s="27"/>
      <c r="G18" s="27"/>
    </row>
    <row r="19" spans="3:7" s="9" customFormat="1">
      <c r="C19" s="27"/>
      <c r="D19" s="27"/>
      <c r="E19" s="27"/>
      <c r="F19" s="27"/>
      <c r="G19" s="27"/>
    </row>
    <row r="20" spans="3:7" s="9" customFormat="1">
      <c r="C20" s="27"/>
      <c r="D20" s="27"/>
      <c r="E20" s="27"/>
      <c r="F20" s="27"/>
      <c r="G20" s="27"/>
    </row>
    <row r="21" spans="3:7" s="9" customFormat="1">
      <c r="C21" s="27"/>
      <c r="D21" s="27"/>
      <c r="E21" s="27"/>
      <c r="F21" s="27"/>
      <c r="G21" s="27"/>
    </row>
    <row r="22" spans="3:7" s="9" customFormat="1">
      <c r="C22" s="27"/>
      <c r="D22" s="27"/>
      <c r="E22" s="27"/>
      <c r="F22" s="27"/>
      <c r="G22" s="27"/>
    </row>
    <row r="23" spans="3:7" s="9" customFormat="1">
      <c r="C23" s="27"/>
      <c r="D23" s="27"/>
      <c r="E23" s="27"/>
      <c r="F23" s="27"/>
      <c r="G23" s="27"/>
    </row>
    <row r="24" spans="3:7" s="9" customFormat="1">
      <c r="C24" s="27"/>
      <c r="D24" s="27"/>
      <c r="E24" s="27"/>
      <c r="F24" s="27"/>
      <c r="G24" s="27"/>
    </row>
    <row r="25" spans="3:7" s="9" customFormat="1">
      <c r="C25" s="27"/>
      <c r="D25" s="27"/>
      <c r="E25" s="27"/>
      <c r="F25" s="27"/>
      <c r="G25" s="27"/>
    </row>
    <row r="26" spans="3:7" s="9" customFormat="1">
      <c r="C26" s="27"/>
      <c r="D26" s="27"/>
      <c r="E26" s="27"/>
      <c r="F26" s="27"/>
      <c r="G26" s="27"/>
    </row>
    <row r="27" spans="3:7" s="9" customFormat="1">
      <c r="C27" s="27"/>
      <c r="D27" s="27"/>
      <c r="E27" s="27"/>
      <c r="F27" s="27"/>
      <c r="G27" s="27"/>
    </row>
    <row r="28" spans="3:7" s="9" customFormat="1">
      <c r="C28" s="27"/>
      <c r="D28" s="27"/>
      <c r="E28" s="27"/>
      <c r="F28" s="27"/>
      <c r="G28" s="27"/>
    </row>
    <row r="29" spans="3:7" s="9" customFormat="1">
      <c r="C29" s="27"/>
      <c r="D29" s="27"/>
      <c r="E29" s="27"/>
      <c r="F29" s="27"/>
      <c r="G29" s="27"/>
    </row>
    <row r="30" spans="3:7" s="9" customFormat="1">
      <c r="C30" s="27"/>
      <c r="D30" s="27"/>
      <c r="E30" s="27"/>
      <c r="F30" s="27"/>
      <c r="G30" s="27"/>
    </row>
    <row r="31" spans="3:7" s="9" customFormat="1">
      <c r="C31" s="27"/>
      <c r="D31" s="27"/>
      <c r="E31" s="27"/>
      <c r="F31" s="27"/>
      <c r="G31" s="27"/>
    </row>
    <row r="32" spans="3:7" s="9" customFormat="1">
      <c r="C32" s="27"/>
      <c r="D32" s="27"/>
      <c r="E32" s="27"/>
      <c r="F32" s="27"/>
      <c r="G32" s="27"/>
    </row>
    <row r="33" spans="3:7" s="9" customFormat="1">
      <c r="C33" s="27"/>
      <c r="D33" s="27"/>
      <c r="E33" s="27"/>
      <c r="F33" s="27"/>
      <c r="G33" s="27"/>
    </row>
    <row r="34" spans="3:7" s="9" customFormat="1">
      <c r="C34" s="27"/>
      <c r="D34" s="27"/>
      <c r="E34" s="27"/>
      <c r="F34" s="27"/>
      <c r="G34" s="27"/>
    </row>
    <row r="35" spans="3:7" s="9" customFormat="1">
      <c r="C35" s="27"/>
      <c r="D35" s="27"/>
      <c r="E35" s="27"/>
      <c r="F35" s="27"/>
      <c r="G35" s="27"/>
    </row>
    <row r="36" spans="3:7" s="9" customFormat="1">
      <c r="C36" s="27"/>
      <c r="D36" s="27"/>
      <c r="E36" s="27"/>
      <c r="F36" s="27"/>
      <c r="G36" s="27"/>
    </row>
    <row r="37" spans="3:7" s="9" customFormat="1">
      <c r="C37" s="27"/>
      <c r="D37" s="27"/>
      <c r="E37" s="27"/>
      <c r="F37" s="27"/>
      <c r="G37" s="27"/>
    </row>
    <row r="38" spans="3:7" s="9" customFormat="1">
      <c r="C38" s="27"/>
      <c r="D38" s="27"/>
      <c r="E38" s="27"/>
      <c r="F38" s="27"/>
      <c r="G38" s="27"/>
    </row>
    <row r="39" spans="3:7" s="9" customFormat="1">
      <c r="C39" s="27"/>
      <c r="D39" s="27"/>
      <c r="E39" s="27"/>
      <c r="F39" s="27"/>
      <c r="G39" s="27"/>
    </row>
    <row r="40" spans="3:7" s="9" customFormat="1">
      <c r="C40" s="27"/>
      <c r="D40" s="27"/>
      <c r="E40" s="27"/>
      <c r="F40" s="27"/>
      <c r="G40" s="27"/>
    </row>
    <row r="41" spans="3:7" s="9" customFormat="1">
      <c r="C41" s="27"/>
      <c r="D41" s="27"/>
      <c r="E41" s="27"/>
      <c r="F41" s="27"/>
      <c r="G41" s="27"/>
    </row>
    <row r="42" spans="3:7" s="9" customFormat="1">
      <c r="C42" s="27"/>
      <c r="D42" s="27"/>
      <c r="E42" s="27"/>
      <c r="F42" s="27"/>
      <c r="G42" s="27"/>
    </row>
    <row r="43" spans="3:7" s="9" customFormat="1">
      <c r="C43" s="27"/>
      <c r="D43" s="27"/>
      <c r="E43" s="27"/>
      <c r="F43" s="27"/>
      <c r="G43" s="27"/>
    </row>
    <row r="44" spans="3:7" s="9" customFormat="1">
      <c r="C44" s="27"/>
      <c r="D44" s="27"/>
      <c r="E44" s="27"/>
      <c r="F44" s="27"/>
      <c r="G44" s="27"/>
    </row>
    <row r="45" spans="3:7" s="9" customFormat="1">
      <c r="C45" s="27"/>
      <c r="D45" s="27"/>
      <c r="E45" s="27"/>
      <c r="F45" s="27"/>
      <c r="G45" s="27"/>
    </row>
    <row r="46" spans="3:7" s="9" customFormat="1">
      <c r="C46" s="27"/>
      <c r="D46" s="27"/>
      <c r="E46" s="27"/>
      <c r="F46" s="27"/>
      <c r="G46" s="27"/>
    </row>
    <row r="47" spans="3:7" s="9" customFormat="1">
      <c r="C47" s="27"/>
      <c r="D47" s="27"/>
      <c r="E47" s="27"/>
      <c r="F47" s="27"/>
      <c r="G47" s="27"/>
    </row>
    <row r="48" spans="3:7" s="9" customFormat="1">
      <c r="C48" s="27"/>
      <c r="D48" s="27"/>
      <c r="E48" s="27"/>
      <c r="F48" s="27"/>
      <c r="G48" s="27"/>
    </row>
    <row r="49" spans="3:7" s="9" customFormat="1">
      <c r="C49" s="27"/>
      <c r="D49" s="27"/>
      <c r="E49" s="27"/>
      <c r="F49" s="27"/>
      <c r="G49" s="27"/>
    </row>
    <row r="50" spans="3:7" s="9" customFormat="1">
      <c r="C50" s="27"/>
      <c r="D50" s="27"/>
      <c r="E50" s="27"/>
      <c r="F50" s="27"/>
      <c r="G50" s="27"/>
    </row>
    <row r="51" spans="3:7" s="9" customFormat="1">
      <c r="C51" s="27"/>
      <c r="D51" s="27"/>
      <c r="E51" s="27"/>
      <c r="F51" s="27"/>
      <c r="G51" s="27"/>
    </row>
    <row r="52" spans="3:7" s="9" customFormat="1">
      <c r="C52" s="27"/>
      <c r="D52" s="27"/>
      <c r="E52" s="27"/>
      <c r="F52" s="27"/>
      <c r="G52" s="27"/>
    </row>
    <row r="53" spans="3:7" s="9" customFormat="1">
      <c r="C53" s="27"/>
      <c r="D53" s="27"/>
      <c r="E53" s="27"/>
      <c r="F53" s="27"/>
      <c r="G53" s="27"/>
    </row>
    <row r="54" spans="3:7" s="9" customFormat="1">
      <c r="C54" s="27"/>
      <c r="D54" s="27"/>
      <c r="E54" s="27"/>
      <c r="F54" s="27"/>
      <c r="G54" s="27"/>
    </row>
    <row r="55" spans="3:7" s="9" customFormat="1">
      <c r="C55" s="27"/>
      <c r="D55" s="27"/>
      <c r="E55" s="27"/>
      <c r="F55" s="27"/>
      <c r="G55" s="27"/>
    </row>
    <row r="56" spans="3:7" s="9" customFormat="1">
      <c r="C56" s="27"/>
      <c r="D56" s="27"/>
      <c r="E56" s="27"/>
      <c r="F56" s="27"/>
      <c r="G56" s="27"/>
    </row>
    <row r="57" spans="3:7" s="9" customFormat="1">
      <c r="C57" s="27"/>
      <c r="D57" s="27"/>
      <c r="E57" s="27"/>
      <c r="F57" s="27"/>
      <c r="G57" s="27"/>
    </row>
    <row r="58" spans="3:7" s="9" customFormat="1">
      <c r="C58" s="27"/>
      <c r="D58" s="27"/>
      <c r="E58" s="27"/>
      <c r="F58" s="27"/>
      <c r="G58" s="27"/>
    </row>
    <row r="59" spans="3:7" s="9" customFormat="1">
      <c r="C59" s="27"/>
      <c r="D59" s="27"/>
      <c r="E59" s="27"/>
      <c r="F59" s="27"/>
      <c r="G59" s="27"/>
    </row>
    <row r="60" spans="3:7" s="9" customFormat="1">
      <c r="C60" s="27"/>
      <c r="D60" s="27"/>
      <c r="E60" s="27"/>
      <c r="F60" s="27"/>
      <c r="G60" s="27"/>
    </row>
    <row r="61" spans="3:7" s="9" customFormat="1">
      <c r="C61" s="27"/>
      <c r="D61" s="27"/>
      <c r="E61" s="27"/>
      <c r="F61" s="27"/>
      <c r="G61" s="27"/>
    </row>
    <row r="62" spans="3:7" s="9" customFormat="1">
      <c r="C62" s="27"/>
      <c r="D62" s="27"/>
      <c r="E62" s="27"/>
      <c r="F62" s="27"/>
      <c r="G62" s="27"/>
    </row>
    <row r="63" spans="3:7" s="9" customFormat="1">
      <c r="C63" s="27"/>
      <c r="D63" s="27"/>
      <c r="E63" s="27"/>
      <c r="F63" s="27"/>
      <c r="G63" s="27"/>
    </row>
    <row r="64" spans="3:7" s="9" customFormat="1">
      <c r="C64" s="27"/>
      <c r="D64" s="27"/>
      <c r="E64" s="27"/>
      <c r="F64" s="27"/>
      <c r="G64" s="27"/>
    </row>
    <row r="65" spans="3:7" s="9" customFormat="1">
      <c r="C65" s="27"/>
      <c r="D65" s="27"/>
      <c r="E65" s="27"/>
      <c r="F65" s="27"/>
      <c r="G65" s="27"/>
    </row>
    <row r="66" spans="3:7" s="9" customFormat="1">
      <c r="C66" s="27"/>
      <c r="D66" s="27"/>
      <c r="E66" s="27"/>
      <c r="F66" s="27"/>
      <c r="G66" s="27"/>
    </row>
    <row r="67" spans="3:7" s="9" customFormat="1">
      <c r="C67" s="27"/>
      <c r="D67" s="27"/>
      <c r="E67" s="27"/>
      <c r="F67" s="27"/>
      <c r="G67" s="27"/>
    </row>
    <row r="68" spans="3:7" s="9" customFormat="1">
      <c r="C68" s="27"/>
      <c r="D68" s="27"/>
      <c r="E68" s="27"/>
      <c r="F68" s="27"/>
      <c r="G68" s="27"/>
    </row>
    <row r="69" spans="3:7" s="9" customFormat="1">
      <c r="C69" s="27"/>
      <c r="D69" s="27"/>
      <c r="E69" s="27"/>
      <c r="F69" s="27"/>
      <c r="G69" s="27"/>
    </row>
    <row r="70" spans="3:7" s="9" customFormat="1">
      <c r="C70" s="27"/>
      <c r="D70" s="27"/>
      <c r="E70" s="27"/>
      <c r="F70" s="27"/>
      <c r="G70" s="27"/>
    </row>
    <row r="71" spans="3:7" s="9" customFormat="1">
      <c r="C71" s="27"/>
      <c r="D71" s="27"/>
      <c r="E71" s="27"/>
      <c r="F71" s="27"/>
      <c r="G71" s="27"/>
    </row>
    <row r="72" spans="3:7" s="9" customFormat="1">
      <c r="C72" s="27"/>
      <c r="D72" s="27"/>
      <c r="E72" s="27"/>
      <c r="F72" s="27"/>
      <c r="G72" s="27"/>
    </row>
    <row r="73" spans="3:7" s="9" customFormat="1">
      <c r="C73" s="27"/>
      <c r="D73" s="27"/>
      <c r="E73" s="27"/>
      <c r="F73" s="27"/>
      <c r="G73" s="27"/>
    </row>
    <row r="74" spans="3:7" s="9" customFormat="1">
      <c r="C74" s="27"/>
      <c r="D74" s="27"/>
      <c r="E74" s="27"/>
      <c r="F74" s="27"/>
      <c r="G74" s="27"/>
    </row>
    <row r="75" spans="3:7" s="9" customFormat="1">
      <c r="C75" s="27"/>
      <c r="D75" s="27"/>
      <c r="E75" s="27"/>
      <c r="F75" s="27"/>
      <c r="G75" s="27"/>
    </row>
    <row r="76" spans="3:7" s="9" customFormat="1">
      <c r="C76" s="27"/>
      <c r="D76" s="27"/>
      <c r="E76" s="27"/>
      <c r="F76" s="27"/>
      <c r="G76" s="27"/>
    </row>
    <row r="77" spans="3:7" s="9" customFormat="1">
      <c r="C77" s="27"/>
      <c r="D77" s="27"/>
      <c r="E77" s="27"/>
      <c r="F77" s="27"/>
      <c r="G77" s="27"/>
    </row>
    <row r="78" spans="3:7" s="9" customFormat="1">
      <c r="C78" s="27"/>
      <c r="D78" s="27"/>
      <c r="E78" s="27"/>
      <c r="F78" s="27"/>
      <c r="G78" s="27"/>
    </row>
    <row r="79" spans="3:7" s="9" customFormat="1">
      <c r="C79" s="27"/>
      <c r="D79" s="27"/>
      <c r="E79" s="27"/>
      <c r="F79" s="27"/>
      <c r="G79" s="27"/>
    </row>
    <row r="80" spans="3:7" s="9" customFormat="1">
      <c r="C80" s="27"/>
      <c r="D80" s="27"/>
      <c r="E80" s="27"/>
      <c r="F80" s="27"/>
      <c r="G80" s="27"/>
    </row>
    <row r="81" spans="3:7" s="9" customFormat="1">
      <c r="C81" s="27"/>
      <c r="D81" s="27"/>
      <c r="E81" s="27"/>
      <c r="F81" s="27"/>
      <c r="G81" s="27"/>
    </row>
    <row r="82" spans="3:7" s="9" customFormat="1">
      <c r="C82" s="27"/>
      <c r="D82" s="27"/>
      <c r="E82" s="27"/>
      <c r="F82" s="27"/>
      <c r="G82" s="27"/>
    </row>
    <row r="83" spans="3:7" s="9" customFormat="1">
      <c r="C83" s="27"/>
      <c r="D83" s="27"/>
      <c r="E83" s="27"/>
      <c r="F83" s="27"/>
      <c r="G83" s="27"/>
    </row>
    <row r="84" spans="3:7" s="9" customFormat="1">
      <c r="C84" s="27"/>
      <c r="D84" s="27"/>
      <c r="E84" s="27"/>
      <c r="F84" s="27"/>
      <c r="G84" s="27"/>
    </row>
    <row r="85" spans="3:7" s="9" customFormat="1">
      <c r="C85" s="27"/>
      <c r="D85" s="27"/>
      <c r="E85" s="27"/>
      <c r="F85" s="27"/>
      <c r="G85" s="27"/>
    </row>
    <row r="86" spans="3:7" s="9" customFormat="1">
      <c r="C86" s="27"/>
      <c r="D86" s="27"/>
      <c r="E86" s="27"/>
      <c r="F86" s="27"/>
      <c r="G86" s="27"/>
    </row>
    <row r="87" spans="3:7" s="9" customFormat="1">
      <c r="C87" s="27"/>
      <c r="D87" s="27"/>
      <c r="E87" s="27"/>
      <c r="F87" s="27"/>
      <c r="G87" s="27"/>
    </row>
    <row r="88" spans="3:7" s="9" customFormat="1">
      <c r="C88" s="27"/>
      <c r="D88" s="27"/>
      <c r="E88" s="27"/>
      <c r="F88" s="27"/>
      <c r="G88" s="27"/>
    </row>
    <row r="89" spans="3:7" s="9" customFormat="1">
      <c r="C89" s="27"/>
      <c r="D89" s="27"/>
      <c r="E89" s="27"/>
      <c r="F89" s="27"/>
      <c r="G89" s="27"/>
    </row>
    <row r="90" spans="3:7" s="9" customFormat="1">
      <c r="C90" s="27"/>
      <c r="D90" s="27"/>
      <c r="E90" s="27"/>
      <c r="F90" s="27"/>
      <c r="G90" s="27"/>
    </row>
    <row r="91" spans="3:7" s="9" customFormat="1">
      <c r="C91" s="27"/>
      <c r="D91" s="27"/>
      <c r="E91" s="27"/>
      <c r="F91" s="27"/>
      <c r="G91" s="27"/>
    </row>
    <row r="92" spans="3:7" s="9" customFormat="1">
      <c r="C92" s="27"/>
      <c r="D92" s="27"/>
      <c r="E92" s="27"/>
      <c r="F92" s="27"/>
      <c r="G92" s="27"/>
    </row>
    <row r="93" spans="3:7" s="9" customFormat="1">
      <c r="C93" s="27"/>
      <c r="D93" s="27"/>
      <c r="E93" s="27"/>
      <c r="F93" s="27"/>
      <c r="G93" s="27"/>
    </row>
    <row r="94" spans="3:7" s="9" customFormat="1">
      <c r="C94" s="27"/>
      <c r="D94" s="27"/>
      <c r="E94" s="27"/>
      <c r="F94" s="27"/>
      <c r="G94" s="27"/>
    </row>
    <row r="95" spans="3:7" s="9" customFormat="1">
      <c r="C95" s="27"/>
      <c r="D95" s="27"/>
      <c r="E95" s="27"/>
      <c r="F95" s="27"/>
      <c r="G95" s="27"/>
    </row>
    <row r="96" spans="3:7" s="9" customFormat="1">
      <c r="C96" s="27"/>
      <c r="D96" s="27"/>
      <c r="E96" s="27"/>
      <c r="F96" s="27"/>
      <c r="G96" s="27"/>
    </row>
    <row r="97" spans="3:7" s="9" customFormat="1">
      <c r="C97" s="27"/>
      <c r="D97" s="27"/>
      <c r="E97" s="27"/>
      <c r="F97" s="27"/>
      <c r="G97" s="27"/>
    </row>
    <row r="98" spans="3:7" s="9" customFormat="1">
      <c r="C98" s="27"/>
      <c r="D98" s="27"/>
      <c r="E98" s="27"/>
      <c r="F98" s="27"/>
      <c r="G98" s="27"/>
    </row>
    <row r="99" spans="3:7" s="9" customFormat="1">
      <c r="C99" s="27"/>
      <c r="D99" s="27"/>
      <c r="E99" s="27"/>
      <c r="F99" s="27"/>
      <c r="G99" s="27"/>
    </row>
    <row r="100" spans="3:7" s="9" customFormat="1">
      <c r="C100" s="27"/>
      <c r="D100" s="27"/>
      <c r="E100" s="27"/>
      <c r="F100" s="27"/>
      <c r="G100" s="27"/>
    </row>
    <row r="101" spans="3:7" s="9" customFormat="1">
      <c r="C101" s="27"/>
      <c r="D101" s="27"/>
      <c r="E101" s="27"/>
      <c r="F101" s="27"/>
      <c r="G101" s="27"/>
    </row>
    <row r="102" spans="3:7" s="9" customFormat="1">
      <c r="C102" s="27"/>
      <c r="D102" s="27"/>
      <c r="E102" s="27"/>
      <c r="F102" s="27"/>
      <c r="G102" s="27"/>
    </row>
    <row r="103" spans="3:7" s="9" customFormat="1">
      <c r="C103" s="27"/>
      <c r="D103" s="27"/>
      <c r="E103" s="27"/>
      <c r="F103" s="27"/>
      <c r="G103" s="27"/>
    </row>
    <row r="104" spans="3:7" s="9" customFormat="1">
      <c r="C104" s="27"/>
      <c r="D104" s="27"/>
      <c r="E104" s="27"/>
      <c r="F104" s="27"/>
      <c r="G104" s="27"/>
    </row>
    <row r="105" spans="3:7" s="9" customFormat="1">
      <c r="C105" s="27"/>
      <c r="D105" s="27"/>
      <c r="E105" s="27"/>
      <c r="F105" s="27"/>
      <c r="G105" s="27"/>
    </row>
    <row r="106" spans="3:7" s="9" customFormat="1">
      <c r="C106" s="27"/>
      <c r="D106" s="27"/>
      <c r="E106" s="27"/>
      <c r="F106" s="27"/>
      <c r="G106" s="27"/>
    </row>
    <row r="107" spans="3:7" s="9" customFormat="1">
      <c r="C107" s="27"/>
      <c r="D107" s="27"/>
      <c r="E107" s="27"/>
      <c r="F107" s="27"/>
      <c r="G107" s="27"/>
    </row>
    <row r="108" spans="3:7" s="9" customFormat="1">
      <c r="C108" s="27"/>
      <c r="D108" s="27"/>
      <c r="E108" s="27"/>
      <c r="F108" s="27"/>
      <c r="G108" s="27"/>
    </row>
    <row r="109" spans="3:7" s="9" customFormat="1">
      <c r="C109" s="27"/>
      <c r="D109" s="27"/>
      <c r="E109" s="27"/>
      <c r="F109" s="27"/>
      <c r="G109" s="27"/>
    </row>
    <row r="110" spans="3:7" s="9" customFormat="1">
      <c r="C110" s="27"/>
      <c r="D110" s="27"/>
      <c r="E110" s="27"/>
      <c r="F110" s="27"/>
      <c r="G110" s="27"/>
    </row>
    <row r="111" spans="3:7" s="9" customFormat="1">
      <c r="C111" s="27"/>
      <c r="D111" s="27"/>
      <c r="E111" s="27"/>
      <c r="F111" s="27"/>
      <c r="G111" s="27"/>
    </row>
    <row r="112" spans="3:7" s="9" customFormat="1">
      <c r="C112" s="27"/>
      <c r="D112" s="27"/>
      <c r="E112" s="27"/>
      <c r="F112" s="27"/>
      <c r="G112" s="27"/>
    </row>
    <row r="113" spans="3:7" s="9" customFormat="1">
      <c r="C113" s="27"/>
      <c r="D113" s="27"/>
      <c r="E113" s="27"/>
      <c r="F113" s="27"/>
      <c r="G113" s="27"/>
    </row>
    <row r="114" spans="3:7" s="9" customFormat="1">
      <c r="C114" s="27"/>
      <c r="D114" s="27"/>
      <c r="E114" s="27"/>
      <c r="F114" s="27"/>
      <c r="G114" s="27"/>
    </row>
    <row r="115" spans="3:7" s="9" customFormat="1">
      <c r="C115" s="27"/>
      <c r="D115" s="27"/>
      <c r="E115" s="27"/>
      <c r="F115" s="27"/>
      <c r="G115" s="27"/>
    </row>
    <row r="116" spans="3:7" s="9" customFormat="1">
      <c r="C116" s="27"/>
      <c r="D116" s="27"/>
      <c r="E116" s="27"/>
      <c r="F116" s="27"/>
      <c r="G116" s="27"/>
    </row>
    <row r="117" spans="3:7" s="9" customFormat="1">
      <c r="C117" s="27"/>
      <c r="D117" s="27"/>
      <c r="E117" s="27"/>
      <c r="F117" s="27"/>
      <c r="G117" s="27"/>
    </row>
    <row r="118" spans="3:7" s="9" customFormat="1">
      <c r="C118" s="27"/>
      <c r="D118" s="27"/>
      <c r="E118" s="27"/>
      <c r="F118" s="27"/>
      <c r="G118" s="27"/>
    </row>
    <row r="119" spans="3:7" s="9" customFormat="1">
      <c r="C119" s="27"/>
      <c r="D119" s="27"/>
      <c r="E119" s="27"/>
      <c r="F119" s="27"/>
      <c r="G119" s="27"/>
    </row>
    <row r="120" spans="3:7" s="9" customFormat="1">
      <c r="C120" s="27"/>
      <c r="D120" s="27"/>
      <c r="E120" s="27"/>
      <c r="F120" s="27"/>
      <c r="G120" s="27"/>
    </row>
    <row r="121" spans="3:7" s="9" customFormat="1">
      <c r="C121" s="27"/>
      <c r="D121" s="27"/>
      <c r="E121" s="27"/>
      <c r="F121" s="27"/>
      <c r="G121" s="27"/>
    </row>
    <row r="122" spans="3:7" s="9" customFormat="1">
      <c r="C122" s="27"/>
      <c r="D122" s="27"/>
      <c r="E122" s="27"/>
      <c r="F122" s="27"/>
      <c r="G122" s="27"/>
    </row>
    <row r="123" spans="3:7" s="9" customFormat="1">
      <c r="C123" s="27"/>
      <c r="D123" s="27"/>
      <c r="E123" s="27"/>
      <c r="F123" s="27"/>
      <c r="G123" s="27"/>
    </row>
    <row r="124" spans="3:7" s="9" customFormat="1">
      <c r="C124" s="27"/>
      <c r="D124" s="27"/>
      <c r="E124" s="27"/>
      <c r="F124" s="27"/>
      <c r="G124" s="27"/>
    </row>
    <row r="125" spans="3:7" s="9" customFormat="1">
      <c r="C125" s="27"/>
      <c r="D125" s="27"/>
      <c r="E125" s="27"/>
      <c r="F125" s="27"/>
      <c r="G125" s="27"/>
    </row>
    <row r="126" spans="3:7" s="9" customFormat="1">
      <c r="C126" s="27"/>
      <c r="D126" s="27"/>
      <c r="E126" s="27"/>
      <c r="F126" s="27"/>
      <c r="G126" s="27"/>
    </row>
    <row r="127" spans="3:7" s="9" customFormat="1">
      <c r="C127" s="27"/>
      <c r="D127" s="27"/>
      <c r="E127" s="27"/>
      <c r="F127" s="27"/>
      <c r="G127" s="27"/>
    </row>
    <row r="128" spans="3:7" s="9" customFormat="1">
      <c r="C128" s="27"/>
      <c r="D128" s="27"/>
      <c r="E128" s="27"/>
      <c r="F128" s="27"/>
      <c r="G128" s="27"/>
    </row>
    <row r="129" spans="3:7" s="9" customFormat="1">
      <c r="C129" s="27"/>
      <c r="D129" s="27"/>
      <c r="E129" s="27"/>
      <c r="F129" s="27"/>
      <c r="G129" s="27"/>
    </row>
    <row r="130" spans="3:7" s="9" customFormat="1">
      <c r="C130" s="27"/>
      <c r="D130" s="27"/>
      <c r="E130" s="27"/>
      <c r="F130" s="27"/>
      <c r="G130" s="27"/>
    </row>
    <row r="131" spans="3:7" s="9" customFormat="1">
      <c r="C131" s="27"/>
      <c r="D131" s="27"/>
      <c r="E131" s="27"/>
      <c r="F131" s="27"/>
      <c r="G131" s="27"/>
    </row>
    <row r="132" spans="3:7" s="9" customFormat="1">
      <c r="C132" s="27"/>
      <c r="D132" s="27"/>
      <c r="E132" s="27"/>
      <c r="F132" s="27"/>
      <c r="G132" s="27"/>
    </row>
    <row r="133" spans="3:7" s="9" customFormat="1">
      <c r="C133" s="27"/>
      <c r="D133" s="27"/>
      <c r="E133" s="27"/>
      <c r="F133" s="27"/>
      <c r="G133" s="27"/>
    </row>
    <row r="134" spans="3:7" s="9" customFormat="1">
      <c r="C134" s="27"/>
      <c r="D134" s="27"/>
      <c r="E134" s="27"/>
      <c r="F134" s="27"/>
      <c r="G134" s="27"/>
    </row>
    <row r="135" spans="3:7" s="9" customFormat="1">
      <c r="C135" s="27"/>
      <c r="D135" s="27"/>
      <c r="E135" s="27"/>
      <c r="F135" s="27"/>
      <c r="G135" s="27"/>
    </row>
    <row r="136" spans="3:7" s="9" customFormat="1">
      <c r="C136" s="27"/>
      <c r="D136" s="27"/>
      <c r="E136" s="27"/>
      <c r="F136" s="27"/>
      <c r="G136" s="27"/>
    </row>
    <row r="137" spans="3:7" s="9" customFormat="1">
      <c r="C137" s="27"/>
      <c r="D137" s="27"/>
      <c r="E137" s="27"/>
      <c r="F137" s="27"/>
      <c r="G137" s="27"/>
    </row>
    <row r="138" spans="3:7" s="9" customFormat="1">
      <c r="C138" s="27"/>
      <c r="D138" s="27"/>
      <c r="E138" s="27"/>
      <c r="F138" s="27"/>
      <c r="G138" s="27"/>
    </row>
    <row r="139" spans="3:7" s="9" customFormat="1">
      <c r="C139" s="27"/>
      <c r="D139" s="27"/>
      <c r="E139" s="27"/>
      <c r="F139" s="27"/>
      <c r="G139" s="27"/>
    </row>
    <row r="140" spans="3:7" s="9" customFormat="1">
      <c r="C140" s="27"/>
      <c r="D140" s="27"/>
      <c r="E140" s="27"/>
      <c r="F140" s="27"/>
      <c r="G140" s="27"/>
    </row>
    <row r="141" spans="3:7" s="9" customFormat="1">
      <c r="C141" s="27"/>
      <c r="D141" s="27"/>
      <c r="E141" s="27"/>
      <c r="F141" s="27"/>
      <c r="G141" s="27"/>
    </row>
    <row r="142" spans="3:7" s="9" customFormat="1">
      <c r="C142" s="27"/>
      <c r="D142" s="27"/>
      <c r="E142" s="27"/>
      <c r="F142" s="27"/>
      <c r="G142" s="27"/>
    </row>
    <row r="143" spans="3:7" s="9" customFormat="1">
      <c r="C143" s="27"/>
      <c r="D143" s="27"/>
      <c r="E143" s="27"/>
      <c r="F143" s="27"/>
      <c r="G143" s="27"/>
    </row>
    <row r="144" spans="3:7" s="9" customFormat="1">
      <c r="C144" s="27"/>
      <c r="D144" s="27"/>
      <c r="E144" s="27"/>
      <c r="F144" s="27"/>
      <c r="G144" s="27"/>
    </row>
    <row r="145" spans="3:31" s="10" customFormat="1">
      <c r="C145" s="29"/>
      <c r="D145" s="29"/>
      <c r="E145" s="29"/>
      <c r="F145" s="29"/>
      <c r="G145" s="30"/>
      <c r="H145" s="9"/>
      <c r="I145" s="9"/>
      <c r="J145" s="9"/>
      <c r="K145" s="9"/>
      <c r="L145" s="9"/>
      <c r="M145" s="9"/>
      <c r="N145" s="9"/>
      <c r="O145" s="9"/>
      <c r="P145" s="9"/>
      <c r="Q145" s="9"/>
      <c r="R145" s="9"/>
      <c r="S145" s="9"/>
      <c r="T145" s="9"/>
      <c r="U145" s="9"/>
      <c r="V145" s="9"/>
      <c r="W145" s="9"/>
      <c r="X145" s="9"/>
      <c r="Y145" s="9"/>
      <c r="Z145" s="9"/>
      <c r="AA145" s="9"/>
      <c r="AB145" s="9"/>
      <c r="AC145" s="9"/>
      <c r="AD145" s="9"/>
      <c r="AE145" s="31"/>
    </row>
  </sheetData>
  <mergeCells count="1">
    <mergeCell ref="C4:G4"/>
  </mergeCells>
  <pageMargins left="0.75" right="0.75" top="1" bottom="1" header="0.5" footer="0.5"/>
</worksheet>
</file>

<file path=xl/worksheets/sheet4.xml><?xml version="1.0" encoding="utf-8"?>
<worksheet xmlns="http://schemas.openxmlformats.org/spreadsheetml/2006/main" xmlns:r="http://schemas.openxmlformats.org/officeDocument/2006/relationships">
  <dimension ref="A2:F12"/>
  <sheetViews>
    <sheetView workbookViewId="0">
      <selection sqref="A1:F12"/>
    </sheetView>
  </sheetViews>
  <sheetFormatPr defaultColWidth="9.140625" defaultRowHeight="15"/>
  <cols>
    <col min="1" max="1" width="41.42578125" customWidth="1"/>
    <col min="2" max="2" width="22.7109375" customWidth="1"/>
    <col min="3" max="3" width="24.5703125" customWidth="1"/>
    <col min="4" max="4" width="20" customWidth="1"/>
    <col min="5" max="5" width="19.5703125" customWidth="1"/>
    <col min="6" max="6" width="46.28515625" customWidth="1"/>
  </cols>
  <sheetData>
    <row r="2" spans="1:6" ht="21">
      <c r="A2" s="89" t="s">
        <v>76</v>
      </c>
      <c r="B2" s="89"/>
      <c r="C2" s="89"/>
      <c r="D2" s="89"/>
      <c r="E2" s="89"/>
      <c r="F2" s="89"/>
    </row>
    <row r="4" spans="1:6" ht="15.75">
      <c r="A4" s="90" t="s">
        <v>77</v>
      </c>
      <c r="B4" s="91"/>
      <c r="C4" s="91"/>
      <c r="D4" s="91"/>
      <c r="E4" s="91"/>
      <c r="F4" s="91"/>
    </row>
    <row r="5" spans="1:6" ht="31.5">
      <c r="A5" s="1" t="s">
        <v>69</v>
      </c>
      <c r="B5" s="1" t="s">
        <v>70</v>
      </c>
      <c r="C5" s="1" t="s">
        <v>71</v>
      </c>
      <c r="D5" s="1" t="s">
        <v>72</v>
      </c>
      <c r="E5" s="1" t="s">
        <v>73</v>
      </c>
      <c r="F5" s="2" t="s">
        <v>74</v>
      </c>
    </row>
    <row r="6" spans="1:6" ht="15.75">
      <c r="A6" s="3">
        <v>290000</v>
      </c>
      <c r="B6" s="3">
        <v>309950</v>
      </c>
      <c r="C6" s="3">
        <v>179990</v>
      </c>
      <c r="D6" s="3"/>
      <c r="E6" s="3"/>
      <c r="F6" s="4">
        <f>MEDIAN(A6:E6)</f>
        <v>290000</v>
      </c>
    </row>
    <row r="8" spans="1:6" ht="15.75">
      <c r="A8" s="90" t="s">
        <v>78</v>
      </c>
      <c r="B8" s="91"/>
      <c r="C8" s="91"/>
      <c r="D8" s="91"/>
      <c r="E8" s="91"/>
      <c r="F8" s="91"/>
    </row>
    <row r="9" spans="1:6" ht="31.5">
      <c r="A9" s="1" t="s">
        <v>69</v>
      </c>
      <c r="B9" s="1" t="s">
        <v>70</v>
      </c>
      <c r="C9" s="1" t="s">
        <v>71</v>
      </c>
      <c r="D9" s="1" t="s">
        <v>72</v>
      </c>
      <c r="E9" s="1" t="s">
        <v>73</v>
      </c>
      <c r="F9" s="2" t="s">
        <v>74</v>
      </c>
    </row>
    <row r="10" spans="1:6" ht="15.75">
      <c r="A10" s="3">
        <v>62000</v>
      </c>
      <c r="B10" s="3">
        <v>65000</v>
      </c>
      <c r="C10" s="3">
        <v>42000</v>
      </c>
      <c r="D10" s="3"/>
      <c r="E10" s="3"/>
      <c r="F10" s="4">
        <f>MEDIAN(A10:E10)</f>
        <v>62000</v>
      </c>
    </row>
    <row r="12" spans="1:6" ht="15.75">
      <c r="A12" s="5"/>
      <c r="D12" s="92" t="s">
        <v>79</v>
      </c>
      <c r="E12" s="92"/>
      <c r="F12" s="6">
        <f>SUM(F6,F10)</f>
        <v>352000</v>
      </c>
    </row>
  </sheetData>
  <mergeCells count="4">
    <mergeCell ref="A2:F2"/>
    <mergeCell ref="A4:F4"/>
    <mergeCell ref="A8:F8"/>
    <mergeCell ref="D12:E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2</vt:i4>
      </vt:variant>
    </vt:vector>
  </HeadingPairs>
  <TitlesOfParts>
    <vt:vector size="6" baseType="lpstr">
      <vt:lpstr>Totais por ítem a licitar</vt:lpstr>
      <vt:lpstr>Espec. Quanti. Preço</vt:lpstr>
      <vt:lpstr>Cotações</vt:lpstr>
      <vt:lpstr>Composição trator + plaina</vt:lpstr>
      <vt:lpstr>'Espec. Quanti. Preço'!Area_de_impressao</vt:lpstr>
      <vt:lpstr>'Espec. Quanti. Preço'!Titulos_de_impressao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Amorim de Oliveira</dc:creator>
  <cp:lastModifiedBy>Joao Carlos de Souza Machado</cp:lastModifiedBy>
  <cp:lastPrinted>2020-04-08T19:07:00Z</cp:lastPrinted>
  <dcterms:created xsi:type="dcterms:W3CDTF">2019-10-29T20:27:00Z</dcterms:created>
  <dcterms:modified xsi:type="dcterms:W3CDTF">2022-07-14T18:43:54Z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1046-11.2.0.8942</vt:lpwstr>
  </property>
</Properties>
</file>