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5200" windowHeight="11865"/>
  </bookViews>
  <sheets>
    <sheet name="Planilha" sheetId="14" r:id="rId1"/>
    <sheet name="Resumo" sheetId="21" state="hidden" r:id="rId2"/>
  </sheets>
  <definedNames>
    <definedName name="_xlnm.Print_Area" localSheetId="0">Planilha!$A$1:$G$26</definedName>
    <definedName name="Caminhão">#REF!</definedName>
    <definedName name="d">#REF!</definedName>
    <definedName name="Estradas">#REF!</definedName>
    <definedName name="Excel_BuiltIn__FilterDatabase_2">#REF!</definedName>
    <definedName name="Excel_BuiltIn__FilterDatabase_2_1">#REF!</definedName>
    <definedName name="Excel_BuiltIn__FilterDatabase_2_1_1">#REF!</definedName>
    <definedName name="Excel_BuiltIn__FilterDatabase_3">#REF!</definedName>
    <definedName name="Excel_BuiltIn_Print_Area_2">#REF!</definedName>
    <definedName name="Excel_BuiltIn_Print_Titles_2">#REF!</definedName>
    <definedName name="Excel_BuiltIn_Print_Titles_2_1">#REF!</definedName>
    <definedName name="gr">#REF!</definedName>
    <definedName name="Retro">#REF!</definedName>
    <definedName name="_xlnm.Print_Titles" localSheetId="0">Planilha!$1:$5</definedName>
  </definedNames>
  <calcPr calcId="124519"/>
</workbook>
</file>

<file path=xl/calcChain.xml><?xml version="1.0" encoding="utf-8"?>
<calcChain xmlns="http://schemas.openxmlformats.org/spreadsheetml/2006/main">
  <c r="G22" i="14"/>
  <c r="G14"/>
  <c r="G13"/>
  <c r="E22" i="21" l="1"/>
  <c r="B22"/>
  <c r="B21"/>
  <c r="E20"/>
  <c r="B20"/>
  <c r="E18"/>
  <c r="D18"/>
  <c r="B18"/>
  <c r="E17"/>
  <c r="D17"/>
  <c r="B17"/>
  <c r="E16"/>
  <c r="D16"/>
  <c r="B16"/>
  <c r="E15"/>
  <c r="D15"/>
  <c r="B15"/>
  <c r="E14"/>
  <c r="D14"/>
  <c r="B14"/>
  <c r="E12"/>
  <c r="D12"/>
  <c r="B12"/>
  <c r="E11"/>
  <c r="D11"/>
  <c r="B11"/>
  <c r="E10"/>
  <c r="D10"/>
  <c r="B10"/>
  <c r="E9"/>
  <c r="D9"/>
  <c r="B9"/>
  <c r="E8"/>
  <c r="D8"/>
  <c r="B8"/>
  <c r="E6"/>
  <c r="B6"/>
  <c r="E5"/>
  <c r="B5"/>
  <c r="D22"/>
  <c r="E21"/>
  <c r="G25" i="14"/>
  <c r="G24"/>
  <c r="G21"/>
  <c r="G19"/>
  <c r="G18"/>
  <c r="G16"/>
  <c r="D6" i="21"/>
  <c r="F12" i="14"/>
  <c r="G11"/>
  <c r="D5" i="21"/>
  <c r="F5" l="1"/>
  <c r="F22"/>
  <c r="F11"/>
  <c r="F16"/>
  <c r="F6"/>
  <c r="F9"/>
  <c r="F14"/>
  <c r="F18"/>
  <c r="D20"/>
  <c r="F20" s="1"/>
  <c r="F8"/>
  <c r="F12"/>
  <c r="F17"/>
  <c r="F10"/>
  <c r="F15"/>
  <c r="D21"/>
  <c r="F21" s="1"/>
  <c r="G12" i="14"/>
  <c r="F23" i="21" l="1"/>
  <c r="G26" i="14"/>
</calcChain>
</file>

<file path=xl/sharedStrings.xml><?xml version="1.0" encoding="utf-8"?>
<sst xmlns="http://schemas.openxmlformats.org/spreadsheetml/2006/main" count="93" uniqueCount="44">
  <si>
    <t xml:space="preserve">                                            Ministério  do Desenvolvimento Regional – MDR</t>
  </si>
  <si>
    <t xml:space="preserve">                                                   Companhia  de  Desenvolvimento  dos  Vales  do  São  Francisco e do Parnaíba</t>
  </si>
  <si>
    <t xml:space="preserve">                                           2ª SUPERINTENDÊNCIA REGIONAL</t>
  </si>
  <si>
    <t>ANEXO II - PLANILHA ORÇAMENTÁRIA</t>
  </si>
  <si>
    <t>Item</t>
  </si>
  <si>
    <t>Código CATMAT</t>
  </si>
  <si>
    <t>Und</t>
  </si>
  <si>
    <t>Quantidade</t>
  </si>
  <si>
    <t>Preço Unitário</t>
  </si>
  <si>
    <t>Preço Total</t>
  </si>
  <si>
    <t>SINAPI</t>
  </si>
  <si>
    <t>Valor Unitário da Ata do PE 19-2020 -3ª SR</t>
  </si>
  <si>
    <t>Fornecedor</t>
  </si>
  <si>
    <t>Valor Unitário da Ata do PE 13-2020 -2ª SR</t>
  </si>
  <si>
    <t>PVC SOLDÁVEL - IRRIGAÇÃO - LINHA FIXA - NBR 14312</t>
  </si>
  <si>
    <t xml:space="preserve">un </t>
  </si>
  <si>
    <t xml:space="preserve"> PVC DEFOFO IRRIGAÇÃO - LINHA DEFOFO - NBR 14311/7665</t>
  </si>
  <si>
    <t>PVC PBA - INFRAESTRUTURA - DISTRIBUIÇÃO DE ÁGUA - NBR 5647</t>
  </si>
  <si>
    <t>TOTAL GERAL ORÇADO</t>
  </si>
  <si>
    <t>AQUISIÇÃ DE TUBOS - 2ª SR</t>
  </si>
  <si>
    <t>ITEM</t>
  </si>
  <si>
    <t>DESCRIÇÃO/ESPECIFICAÇÃO TÉCNICA</t>
  </si>
  <si>
    <t>UND.</t>
  </si>
  <si>
    <t>QTDE.</t>
  </si>
  <si>
    <t>V.UNITÁRIO - R$</t>
  </si>
  <si>
    <t>V.TOTAL- R$</t>
  </si>
  <si>
    <t>und.</t>
  </si>
  <si>
    <t>TOTAL -</t>
  </si>
  <si>
    <t>PICK-UP MÉDIA 4X4 CABINE DUPLA</t>
  </si>
  <si>
    <t xml:space="preserve">Caminhonete tipo Pick-Up 4X4, transmissão automática: Motor com potência a partir de 200CV, cabine dupla, diesel, cor branca, quatro portas, zero km, fabricação/modelo ano 2022 ou superior. Registrado e emplacado (1º emplacamento) e todas as despesas de Licenciamento e Seguro Obrigatório serão de responsabilidade do fornecedor. Veículos deverão estar com o tanque de combustível totalmente abastecido. OPCIONAIS DIVERSOS: Ar condicionado de fábrica e ar quente, direção hidráulica ou elétrica, rodas de liga leve aro 17 ou superior, pneus a partir de 255/60 R17, bancos em couro de fábrica, encosto de cabeça para todos os ocupantes, cinto de três pontas para todos os ocupantes, retrovisores elétricos, central multimídia de fábrica com tela de mínimo de 6 polegadas, entrada USB, rádio, conexão Bluetooth, sistema de alto-falantes internos, compatíveis com a potência do equipamento de som a ser fornecido, câmera de ré, sensor de estacionamento traseiro, airbags (frontais),  Freio ABS com EBD.  Carga útil (total do veículo) de no mínimo de 700 kg, transmissão automático de no mínimo 6 marchas, sendo 5 a frente e uma ré,  tanque de combustível com no mínimo 70 litros, protetor de cárter, para-barros dianteiros e traseiros, capota marítima, estribos laterais, para-choque dianteiro na cor do veículo,   vidros e travas elétricas nas 04(quatro) portas, protetor de caçamba de material plástico ou protetor a base de aplicação de poliuréia. 
Entrega Técnica: Será realizada pelo fabricante, ou representante qualificado e autorizado, em até 5 (cinco) dias após recebimento parcial do bem.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às unidades.
</t>
  </si>
  <si>
    <r>
      <rPr>
        <sz val="10"/>
        <rFont val="Arial"/>
        <charset val="134"/>
      </rPr>
      <t xml:space="preserve">Caminhonete tipo Pick-Up 4X4, transmissão automática: Motor com potência a partir de 200CV, cabine dupla, diesel, cor branca, quatro portas, zero km, fabricação/modelo ano 2022 ou superior. Registrado e emplacado (1º emplacamento) e todas as despesas de Licenciamento e Seguro Obrigatório serão de responsabilidade do fornecedor. Veículos deverão estar com o tanque de combustível totalmente abastecido. OPCIONAIS DIVERSOS: Ar condicionado de fábrica e ar quente, direção hidráulica ou elétrica, rodas de liga leve aro 17 ou superior, pneus a partir de 255/60 R17, bancos em couro de fábrica, encosto de cabeça para todos os ocupantes, cinto de três pontas para todos os ocupantes, retrovisores elétricos, central multimídia de fábrica com tela de mínimo de 6 polegadas, entrada USB, rádio, conexão Bluetooth, sistema de alto-falantes internos, compatíveis com a potência do equipamento de som a ser fornecido, câmera de ré, sensor de estacionamento traseiro, airbags (frontais),  Freio ABS com EBD.  Carga útil (total do veículo) de no mínimo de 700 kg, transmissão automático de no mínimo 6 marchas, sendo 5 a frente e uma ré,  tanque de combustível com no mínimo 70 litros, protetor de cárter, para-barros dianteiros e traseiros, capota marítima, estribos laterais, para-choque dianteiro na cor do veículo,   vidros e travas elétricas nas 04(quatro) portas, protetor de caçamba de material plástico ou protetor a base de aplicação de poliuréia. 
Entrega Técnica: Será realizada pelo fabricante, ou representante qualificado e autorizado, em até 5 (cinco) dias após recebimento parcial do bem.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às unidades.. </t>
    </r>
    <r>
      <rPr>
        <b/>
        <sz val="10"/>
        <rFont val="Arial"/>
        <charset val="134"/>
      </rPr>
      <t>Cota de até 25% - Exclusivo para ME e EPP) -  Cota principal Item 1.</t>
    </r>
  </si>
  <si>
    <t xml:space="preserve">Caminhonete tipo Pick-Up 4X4, transmissão automática: Motor com potência a partir de 190CV, cabine dupla, diesel, cor branca, quatro portas, zero km, fabricação/modelo ano 2022 ou superior. Registrado e emplacado (1º emplacamento) e todas as despesas de Licenciamento e Seguro Obrigatório serão de responsabilidade do fornecedor. Veículos deverão estar com o tanque de combustível totalmente abastecido. OPCIONAIS DIVERSOS: Ar condicionado de fábrica e ar quente, direção hidráulica ou elétrica, rodas de liga leve aro 17 ou superior, pneus a partir de 255/60 R17, bancos em couro de fábrica, encosto de cabeça para todos os ocupantes, cinto de três pontas para todos os ocupantes, retrovisores elétricos, central multimídia de fábrica com tela de mínimo de 6 polegadas, entrada USB, rádio, conexão Bluetooth, sistema de alto-falantes internos, compatíveis com a potência do equipamento de som a ser fornecido, câmera de ré, sensor de estacionamento traseiro, airbags (frontais),  Freio ABS com EBD.  Carga útil (total do veículo) de no mínimo de 700 kg, transmissão automático de no mínimo 6 marchas, sendo 5 a frente e uma ré,  tanque de combustível com no mínimo 70 litros, protetor de cárter, para-barros dianteiros e traseiros, capota marítima, estribos laterais, para-choque dianteiro na cor do veículo,   vidros e travas elétricas nas 04(quatro) portas, protetor de caçamba de material plástico ou protetor a base de aplicação de poliuréia. 
Entrega Técnica: Será realizada pelo fabricante, ou representante qualificado e autorizado, em até 5 (cinco) dias após recebimento parcial do bem.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às unidades.
</t>
  </si>
  <si>
    <t>PICK-UP COMPACTA FLEX CABINE DUPLA</t>
  </si>
  <si>
    <t xml:space="preserve">PICK-UP COMPACTA CABINE DUPLA; zero km, fabricação/modelo ano 2022 ou superior, cor branca, 5 lugares. Câmbio automático com no mínimo de 05 marchas a frente e uma ré, potência mínima de 108CV, combustível flex (álcool/gasolina), 04 portas, ar condicionado de fábrica, direção elétrica ou hidráulica, aro 15, pneus a partir de 175/65/R14, airbags frontais, freio ABS, desembaçador de vidro traseiro, cinto de segurança de 3 pontos para todos os passageiros, encosto de cabeça para todos ocupantes, alarme de fábrica, bancos em tecido, sistema de som de fábrica com rádio e conexão USB, jogo de tapetes, emplacado em nome da CODEVASF-2ªSR no DETRAN/BA, com taxas e impostos pagos por conta do fornecedor. 
Nos valores propostos estão inclusos todos os custos operacionais, encargos previdenciários, trabalhistas, tributários, comerciais e quaisquer outros que incidam direta ou indiretamente no fornecimento dos bens. Veículos deverão estar com o tanque de combustível totalmente abastecido.
Entrega Técnica: será realizada pelo fabricante ou representante qualificado e autorizado, em até 5 (cinco) dias após recebimento parcial do bem. Obs.: referente às especificações técnicas será tolerada uma margem de (+/-) 5% (cinco por cento) em relação as unidades.
</t>
  </si>
  <si>
    <t>PICK-UP COMPACTA FLEX 2 PORTAS</t>
  </si>
  <si>
    <t xml:space="preserve">PICK-UP FLEX Compacta: Veículo zero quilômetro; cor branca, potência do motor mínima de108CV; combustível flex (álcool/gasolina) 02 portas, capacidade para 2 lugares, ano/modelo 2022 ou superior. Registrado e emplacado em nome da CODEVASF-2ªSR no DETRAN-BA (1º emplacamento) com todas as despesas de Licenciamento e Seguro Obrigatório sendo de responsabilidade do fornecedor. Bancos em tecido, câmbio manual de 5 marchas a frente e 1 marcha ré, freios ABS, airbags frontais, ar condicionado de fábrica; acessórios de segurança e sinalização exigidos pela legislação brasileira para a categoria. Direção elétrica ou hidráulica; vidros elétricos, alarme, compartimento de carga: caçamba com capacidade mínima de 700 kg, protetor de caçamba, capota marítima, chapa protetora de motor e jogo de tapetes. Sistema de som com rádio e conexão USB. Veículos deverão estar com o tanque de combustível totalmente abastecido.
Entrega Técnica: Será realizada pelo fabricante, ou representante qualificado e autorizado, em até 5 (cinco) dias após recebimento parcial do bem.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às unidades.
</t>
  </si>
  <si>
    <t>VEÍCULO FURGÃO PEQUENO</t>
  </si>
  <si>
    <t>Veículo Furgão Pequeno - Veículo utilitário, 0 (zero) km, Ano/Modelo: 2022 ou superior, cor branca, potência mínima do motor de 88cv, transmissão manual mínima de 05 (cinco) marchas a frente e 01 (uma) á ré, capacidade de 2 passageiros, capacidade de carga mínima 650 kg, bicombustível, carroceria tipo baú, fechada e com portas para acesso, rodas de aço com dimensões mínimas de r - 14, ar condicionado, direção hidráulica ou elétrica, tapetes de borracha para o assoalho, protetor de cárter; capacidade mínima do tanque de gasolina 50 litros; airbag duplo frontal; capacidade mínima de cilindrada 1.4; sistema de freios ABS. Os veículos devem ser dotados de todos os equipamentos exigidos pelo CONTRAN e DENATRAN bem como os itens de série não especificados.Os veículos deverão ser entregues documentados e emplacados no Estado da Bahia. Todas as despesas por conta do Fornecedor. Referente às especificações técnicas será tolerada uma margem de (+/-) 5% (cinco por cento) em relação as unidades. Veículos deverão estar com o tanque de combustível totalmente abastecido.</t>
  </si>
  <si>
    <t>VEÍCULO VAN</t>
  </si>
  <si>
    <t xml:space="preserve">VEÍCULO VAN. Cor branca. Veículo zero quilômetro, modelo e fabricação 2022 ou superior à emissão da ordem de fornecimento. Registrado e emplacado (1º emplacamento) e todas as despesas de Licenciamento e Seguro Obrigatório serão do fornecedor. Combustível óleo diesel, potência mínima de 130CV. Motor de 4 cilindros. Caixa de câmbio manual de 06 marchas. Capacidade mínima do tanque de combustível de 75 litros. Capacidade de passageiros 15+1 (total de 16 passageiros). Com ar condicionado original de fábrica. Direção hidráulica ou elétrica. Pneus 225/75R16C. Vidros elétricos nas portas dianteiras, travas elétricas, retrovisores elétricos, encosto de cabeça para todos ocupantes. Sistema de som com  rádio e entrada USB. Freios ABS, Tapetes. Desembaçador do vidro traseiro. Airbag frontais. Garantia de 36 meses. Veículos deverão estar com o tanque de combustível totalmente abastecido.
Entrega Técnica: será realizada pelo fabricante ou representante qualificado e autorizado, em até 5 (cinco) dias após recebimento parcial do bem. Obs.: referente às especificações técnicas será tolerada uma margem de (+/-) 5% (cinco por cento) em relação as unidades.
</t>
  </si>
  <si>
    <r>
      <t xml:space="preserve">Veículo Furgão Pequeno - Veículo utilitário, 0 (zero) km, Ano/Modelo: 2022 ou superior, cor branca, potência mínima do motor de 88cv, transmissão manual mínima de 05 (cinco) marchas a frente e 01 (uma) á ré, capacidade de 2 passageiros, capacidade de carga mínima 650 kg, bicombustível, carroceria tipo baú, fechada e com portas para acesso, rodas de aço com dimensões mínimas de r - 14, ar condicionado, direção hidráulica ou elétrica, tapetes de borracha para o assoalho, protetor de cárter; capacidade mínima do tanque de gasolina 50 litros; airbag duplo frontal; capacidade mínima de cilindrada 1.4; sistema de freios ABS. Os veículos devem ser dotados de todos os equipamentos exigidos pelo CONTRAN e DENATRAN bem como os itens de série não especificados.Os veículos deverão ser entregues documentados e emplacados no Estado da Bahia. Todas as despesas por conta do Fornecedor. Referente às especificações técnicas será tolerada uma margem de (+/-) 5% (cinco por cento) em relação as unidades. Veículos deverão estar com o tanque de combustível totalmente abastecido. </t>
    </r>
    <r>
      <rPr>
        <b/>
        <sz val="10"/>
        <rFont val="Arial"/>
        <family val="2"/>
      </rPr>
      <t>Cota de até 25% - Exclusivo para ME e EPP) -  Cota principal Item 8.</t>
    </r>
  </si>
  <si>
    <r>
      <t xml:space="preserve">VEÍCULO VAN. Cor branca. Veículo zero quilômetro, modelo e fabricação 2022 ou superior à emissão da ordem de fornecimento. Registrado e emplacado (1º emplacamento) e todas as despesas de Licenciamento e Seguro Obrigatório serão do fornecedor. Combustível óleo diesel, potência mínima de 130CV. Motor de 4 cilindros. Caixa de câmbio manual de 06 marchas. Capacidade mínima do tanque de combustível de 75 litros. Capacidade de passageiros 15+1 (total de 16 passageiros). Com ar condicionado original de fábrica. Direção hidráulica ou elétrica. Pneus 225/75R16C. Vidros elétricos nas portas dianteiras, travas elétricas, retrovisores elétricos, encosto de cabeça para todos ocupantes. Sistema de som com  rádio e entrada USB. Freios ABS, Tapetes. Desembaçador do vidro traseiro. Airbag frontais. Garantia de 36 meses. Veículos deverão estar com o tanque de combustível totalmente abastecido.
Entrega Técnica: será realizada pelo fabricante ou representante qualificado e autorizado, em até 5 (cinco) dias após recebimento parcial do bem. Obs.: referente às especificações técnicas será tolerada uma margem de (+/-) 5% (cinco por cento) em relação as unidades. </t>
    </r>
    <r>
      <rPr>
        <b/>
        <sz val="10"/>
        <rFont val="Arial"/>
        <family val="2"/>
      </rPr>
      <t>Cota de até 25% - Exclusivo para ME e EPP) -  Cota principal Item 10.</t>
    </r>
    <r>
      <rPr>
        <sz val="10"/>
        <rFont val="Arial"/>
        <family val="2"/>
      </rPr>
      <t xml:space="preserve">
</t>
    </r>
  </si>
  <si>
    <r>
      <t xml:space="preserve">Caminhonete tipo Pick-Up 4X4, transmissão automática: Motor com potência a partir de 190CV, cabine dupla, diesel, cor branca, quatro portas, zero km, fabricação/modelo ano 2022 ou superior. Registrado e emplacado (1º emplacamento) e todas as despesas de Licenciamento e Seguro Obrigatório serão de responsabilidade do fornecedor. Veículos deverão estar com o tanque de combustível totalmente abastecido. OPCIONAIS DIVERSOS: Ar condicionado de fábrica e ar quente, direção hidráulica ou elétrica, rodas de liga leve aro 17 ou superior, pneus a partir de 255/60 R17, bancos em couro de fábrica, encosto de cabeça para todos os ocupantes, cinto de três pontas para todos os ocupantes, retrovisores elétricos, central multimídia de fábrica com tela de mínimo de 6 polegadas, entrada USB, rádio, conexão Bluetooth, sistema de alto-falantes internos, compatíveis com a potência do equipamento de som a ser fornecido, câmera de ré, sensor de estacionamento traseiro, airbags (frontais),  Freio ABS com EBD.  Carga útil (total do veículo) de no mínimo de 700 kg, transmissão automático de no mínimo 6 marchas, sendo 5 a frente e uma ré,  tanque de combustível com no mínimo 70 litros, protetor de cárter, para-barros dianteiros e traseiros, capota marítima, estribos laterais, para-choque dianteiro na cor do veículo,   vidros e travas elétricas nas 04(quatro) portas, protetor de caçamba de material plástico ou protetor a base de aplicação de poliuréia. 
Entrega Técnica: Será realizada pelo fabricante, ou representante qualificado e autorizado, em até 5 (cinco) dias após recebimento parcial do bem.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às unidades. </t>
    </r>
    <r>
      <rPr>
        <b/>
        <sz val="10"/>
        <rFont val="Arial"/>
        <family val="2"/>
      </rPr>
      <t>Cota de até 25% - Exclusivo para ME e EPP) -  Cota principal Item 3.</t>
    </r>
  </si>
  <si>
    <r>
      <t xml:space="preserve">PICK-UP FLEX Compacta: Veículo zero quilômetro; cor branca, potência do motor mínima de108CV; combustível flex (álcool/gasolina) 02 portas, capacidade para 2 lugares, ano/modelo 2022 ou superior. Registrado e emplacado em nome da CODEVASF-2ªSR no DETRAN-BA (1º emplacamento) com todas as despesas de Licenciamento e Seguro Obrigatório sendo de responsabilidade do fornecedor. Bancos em tecido, câmbio manual de 5 marchas a frente e 1 marcha ré, freios ABS, airbags frontais, ar condicionado de fábrica; acessórios de segurança e sinalização exigidos pela legislação brasileira para a categoria. Direção elétrica ou hidráulica; vidros elétricos, alarme, compartimento de carga: caçamba com capacidade mínima de 700 kg, protetor de caçamba, capota marítima, chapa protetora de motor e jogo de tapetes. Sistema de som com rádio e conexão USB. Veículos deverão estar com o tanque de combustível totalmente abastecido.
Entrega Técnica: Será realizada pelo fabricante, ou representante qualificado e autorizado, em até 5 (cinco) dias após recebimento parcial do bem.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às unidades. </t>
    </r>
    <r>
      <rPr>
        <b/>
        <sz val="10"/>
        <rFont val="Arial"/>
        <family val="2"/>
      </rPr>
      <t>Cota de até 25% - Exclusivo para ME e EPP) -  Cota principal Item 6.</t>
    </r>
  </si>
</sst>
</file>

<file path=xl/styles.xml><?xml version="1.0" encoding="utf-8"?>
<styleSheet xmlns="http://schemas.openxmlformats.org/spreadsheetml/2006/main">
  <numFmts count="4">
    <numFmt numFmtId="43" formatCode="_-* #,##0.00_-;\-* #,##0.00_-;_-* &quot;-&quot;??_-;_-@_-"/>
    <numFmt numFmtId="164" formatCode="_(* #,##0.00_);_(* \(#,##0.00\);_(* &quot;-&quot;??_);_(@_)"/>
    <numFmt numFmtId="165" formatCode="_-* #,##0_-;\-* #,##0_-;_-* &quot;-&quot;??_-;_-@_-"/>
    <numFmt numFmtId="166" formatCode="#,##0_ ;\-#,##0\ "/>
  </numFmts>
  <fonts count="13">
    <font>
      <sz val="10"/>
      <name val="Arial"/>
      <charset val="134"/>
    </font>
    <font>
      <b/>
      <sz val="10"/>
      <color theme="0"/>
      <name val="Arial"/>
      <charset val="134"/>
    </font>
    <font>
      <sz val="10"/>
      <color theme="0"/>
      <name val="Arial"/>
      <charset val="134"/>
    </font>
    <font>
      <b/>
      <sz val="12"/>
      <color theme="0"/>
      <name val="Arial"/>
      <charset val="134"/>
    </font>
    <font>
      <sz val="12"/>
      <name val="Arial"/>
      <charset val="134"/>
    </font>
    <font>
      <b/>
      <sz val="10"/>
      <name val="Arial"/>
      <charset val="134"/>
    </font>
    <font>
      <sz val="10"/>
      <name val="Arial"/>
      <charset val="134"/>
    </font>
    <font>
      <sz val="12"/>
      <color theme="0"/>
      <name val="Arial"/>
      <charset val="134"/>
    </font>
    <font>
      <b/>
      <sz val="12"/>
      <name val="Arial"/>
      <charset val="134"/>
    </font>
    <font>
      <sz val="11"/>
      <color theme="1"/>
      <name val="Calibri"/>
      <charset val="134"/>
      <scheme val="minor"/>
    </font>
    <font>
      <sz val="10"/>
      <name val="Arial"/>
      <family val="2"/>
    </font>
    <font>
      <b/>
      <sz val="12"/>
      <color theme="0"/>
      <name val="Arial"/>
      <family val="2"/>
    </font>
    <font>
      <b/>
      <sz val="10"/>
      <name val="Arial"/>
      <family val="2"/>
    </font>
  </fonts>
  <fills count="5">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0" tint="-0.249977111117893"/>
        <bgColor indexed="64"/>
      </patternFill>
    </fill>
  </fills>
  <borders count="21">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8">
    <xf numFmtId="0" fontId="0" fillId="0" borderId="0"/>
    <xf numFmtId="43" fontId="6" fillId="0" borderId="0" applyFont="0" applyFill="0" applyBorder="0" applyAlignment="0" applyProtection="0"/>
    <xf numFmtId="9" fontId="6" fillId="0" borderId="0" applyFont="0" applyFill="0" applyBorder="0" applyAlignment="0" applyProtection="0"/>
    <xf numFmtId="0" fontId="9" fillId="0" borderId="0"/>
    <xf numFmtId="164" fontId="6" fillId="0" borderId="0" applyFon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43" fontId="6" fillId="0" borderId="0" applyFont="0" applyFill="0" applyBorder="0" applyAlignment="0" applyProtection="0"/>
  </cellStyleXfs>
  <cellXfs count="129">
    <xf numFmtId="0" fontId="0" fillId="0" borderId="0" xfId="0"/>
    <xf numFmtId="0" fontId="0" fillId="2" borderId="0" xfId="0" applyFill="1"/>
    <xf numFmtId="0" fontId="1" fillId="3" borderId="4" xfId="0" applyFont="1" applyFill="1" applyBorder="1" applyAlignment="1">
      <alignment horizontal="center"/>
    </xf>
    <xf numFmtId="0" fontId="1" fillId="3" borderId="0" xfId="0" applyFont="1" applyFill="1" applyBorder="1" applyAlignment="1">
      <alignment horizontal="center"/>
    </xf>
    <xf numFmtId="0" fontId="1" fillId="3" borderId="5" xfId="0" applyFont="1" applyFill="1" applyBorder="1" applyAlignment="1">
      <alignment horizontal="right"/>
    </xf>
    <xf numFmtId="0" fontId="1" fillId="2" borderId="4" xfId="0" applyFont="1" applyFill="1" applyBorder="1" applyAlignment="1">
      <alignment horizontal="center"/>
    </xf>
    <xf numFmtId="0" fontId="1" fillId="2" borderId="0" xfId="0" applyFont="1" applyFill="1" applyBorder="1" applyAlignment="1">
      <alignment horizontal="center"/>
    </xf>
    <xf numFmtId="0" fontId="1" fillId="2" borderId="5" xfId="0" applyFont="1" applyFill="1" applyBorder="1"/>
    <xf numFmtId="0" fontId="2" fillId="3" borderId="4" xfId="0" applyFont="1" applyFill="1" applyBorder="1" applyAlignment="1">
      <alignment horizontal="center"/>
    </xf>
    <xf numFmtId="0" fontId="2" fillId="3" borderId="0" xfId="0" applyFont="1" applyFill="1" applyBorder="1" applyAlignment="1">
      <alignment horizontal="center"/>
    </xf>
    <xf numFmtId="0" fontId="2" fillId="3" borderId="5" xfId="0" applyFont="1" applyFill="1" applyBorder="1" applyAlignment="1">
      <alignment horizontal="center"/>
    </xf>
    <xf numFmtId="0" fontId="0" fillId="0" borderId="6" xfId="0" applyBorder="1" applyAlignment="1">
      <alignment horizontal="center" vertical="center"/>
    </xf>
    <xf numFmtId="0" fontId="0" fillId="0" borderId="7" xfId="0" applyBorder="1" applyAlignment="1">
      <alignment wrapText="1"/>
    </xf>
    <xf numFmtId="0" fontId="0" fillId="0" borderId="7" xfId="0" applyBorder="1" applyAlignment="1">
      <alignment horizontal="center" vertical="center"/>
    </xf>
    <xf numFmtId="43" fontId="0" fillId="0" borderId="7" xfId="1" applyFont="1" applyBorder="1" applyAlignment="1">
      <alignment horizontal="center" vertical="center"/>
    </xf>
    <xf numFmtId="43" fontId="0" fillId="0" borderId="7" xfId="0" applyNumberFormat="1" applyBorder="1" applyAlignment="1">
      <alignment horizontal="center" vertical="center"/>
    </xf>
    <xf numFmtId="43" fontId="0" fillId="0" borderId="8" xfId="1" applyFont="1" applyBorder="1" applyAlignment="1">
      <alignment vertical="center"/>
    </xf>
    <xf numFmtId="0" fontId="0" fillId="0" borderId="4" xfId="0" applyBorder="1" applyAlignment="1">
      <alignment horizontal="center" vertical="center"/>
    </xf>
    <xf numFmtId="0" fontId="0" fillId="0" borderId="0" xfId="0" applyBorder="1" applyAlignment="1">
      <alignment wrapText="1"/>
    </xf>
    <xf numFmtId="0" fontId="0" fillId="0" borderId="0" xfId="0" applyBorder="1" applyAlignment="1">
      <alignment horizontal="center" vertical="center"/>
    </xf>
    <xf numFmtId="43" fontId="0" fillId="0" borderId="0" xfId="1" applyFont="1" applyBorder="1" applyAlignment="1">
      <alignment horizontal="center" vertical="center"/>
    </xf>
    <xf numFmtId="43" fontId="0" fillId="0" borderId="0" xfId="0" applyNumberFormat="1" applyBorder="1" applyAlignment="1">
      <alignment horizontal="center" vertical="center"/>
    </xf>
    <xf numFmtId="43" fontId="0" fillId="0" borderId="5" xfId="1" applyFont="1" applyBorder="1" applyAlignment="1">
      <alignment vertical="center"/>
    </xf>
    <xf numFmtId="2" fontId="0" fillId="0" borderId="7" xfId="0" applyNumberFormat="1" applyBorder="1" applyAlignment="1">
      <alignment horizontal="center" vertical="center"/>
    </xf>
    <xf numFmtId="0" fontId="0" fillId="0" borderId="1" xfId="0" applyBorder="1" applyAlignment="1">
      <alignment horizontal="center" vertical="center"/>
    </xf>
    <xf numFmtId="0" fontId="0" fillId="0" borderId="2" xfId="0" applyBorder="1" applyAlignment="1">
      <alignment wrapText="1"/>
    </xf>
    <xf numFmtId="0" fontId="0" fillId="0" borderId="2" xfId="0" applyBorder="1" applyAlignment="1">
      <alignment horizontal="center" vertical="center"/>
    </xf>
    <xf numFmtId="43" fontId="0" fillId="0" borderId="2" xfId="1" applyFont="1" applyBorder="1" applyAlignment="1">
      <alignment horizontal="center" vertical="center"/>
    </xf>
    <xf numFmtId="43" fontId="0" fillId="0" borderId="2" xfId="0" applyNumberFormat="1" applyBorder="1" applyAlignment="1">
      <alignment horizontal="center" vertical="center"/>
    </xf>
    <xf numFmtId="43" fontId="0" fillId="0" borderId="3" xfId="1" applyFont="1" applyBorder="1" applyAlignment="1">
      <alignment vertical="center"/>
    </xf>
    <xf numFmtId="0" fontId="0" fillId="0" borderId="9" xfId="0" applyBorder="1" applyAlignment="1">
      <alignment horizontal="center" vertical="center"/>
    </xf>
    <xf numFmtId="0" fontId="0" fillId="0" borderId="10" xfId="0" applyBorder="1" applyAlignment="1">
      <alignment wrapText="1"/>
    </xf>
    <xf numFmtId="0" fontId="0" fillId="0" borderId="10" xfId="0" applyBorder="1" applyAlignment="1">
      <alignment horizontal="center" vertical="center"/>
    </xf>
    <xf numFmtId="43" fontId="0" fillId="0" borderId="10" xfId="1" applyFont="1" applyBorder="1" applyAlignment="1">
      <alignment horizontal="center" vertical="center"/>
    </xf>
    <xf numFmtId="43" fontId="0" fillId="0" borderId="10" xfId="0" applyNumberFormat="1" applyBorder="1" applyAlignment="1">
      <alignment horizontal="center" vertical="center"/>
    </xf>
    <xf numFmtId="43" fontId="0" fillId="0" borderId="11" xfId="1" applyFont="1" applyBorder="1" applyAlignment="1">
      <alignment vertical="center"/>
    </xf>
    <xf numFmtId="43" fontId="0" fillId="0" borderId="7" xfId="1" applyFont="1" applyBorder="1" applyAlignment="1">
      <alignment vertical="center"/>
    </xf>
    <xf numFmtId="43" fontId="3" fillId="3" borderId="11" xfId="0" applyNumberFormat="1" applyFont="1" applyFill="1" applyBorder="1"/>
    <xf numFmtId="0" fontId="4" fillId="0" borderId="0" xfId="0" applyFont="1"/>
    <xf numFmtId="165" fontId="0" fillId="0" borderId="0" xfId="0" applyNumberFormat="1"/>
    <xf numFmtId="0" fontId="0" fillId="0" borderId="0" xfId="0" applyAlignment="1">
      <alignment horizontal="center"/>
    </xf>
    <xf numFmtId="0" fontId="3" fillId="3" borderId="0" xfId="0" applyFont="1" applyFill="1" applyBorder="1" applyAlignment="1">
      <alignment vertical="center"/>
    </xf>
    <xf numFmtId="0" fontId="3" fillId="3" borderId="4" xfId="0" applyFont="1" applyFill="1" applyBorder="1" applyAlignment="1">
      <alignment horizontal="center" vertical="center"/>
    </xf>
    <xf numFmtId="0" fontId="3" fillId="3" borderId="0" xfId="0" applyFont="1" applyFill="1" applyBorder="1" applyAlignment="1">
      <alignment horizontal="center" vertical="center"/>
    </xf>
    <xf numFmtId="0" fontId="3" fillId="3" borderId="5" xfId="0" applyFont="1" applyFill="1" applyBorder="1" applyAlignment="1">
      <alignment horizontal="center" vertical="center"/>
    </xf>
    <xf numFmtId="0" fontId="0" fillId="0" borderId="4" xfId="0" applyBorder="1"/>
    <xf numFmtId="0" fontId="0" fillId="0" borderId="0" xfId="0" applyBorder="1"/>
    <xf numFmtId="165" fontId="0" fillId="0" borderId="0" xfId="0" applyNumberFormat="1" applyBorder="1"/>
    <xf numFmtId="0" fontId="0" fillId="0" borderId="5" xfId="0" applyBorder="1"/>
    <xf numFmtId="0" fontId="5" fillId="0" borderId="4" xfId="0" applyFont="1" applyBorder="1" applyAlignment="1">
      <alignment horizontal="center" vertical="center"/>
    </xf>
    <xf numFmtId="0" fontId="5" fillId="0" borderId="0" xfId="0" applyFont="1" applyBorder="1" applyAlignment="1">
      <alignment horizontal="center" vertical="center"/>
    </xf>
    <xf numFmtId="0" fontId="5" fillId="0" borderId="5" xfId="0" applyFont="1" applyBorder="1" applyAlignment="1">
      <alignment horizontal="center" vertical="center"/>
    </xf>
    <xf numFmtId="0" fontId="0" fillId="0" borderId="4" xfId="0" applyBorder="1" applyAlignment="1">
      <alignment vertical="center"/>
    </xf>
    <xf numFmtId="0" fontId="0" fillId="0" borderId="0" xfId="0" applyBorder="1" applyAlignment="1">
      <alignment vertical="center"/>
    </xf>
    <xf numFmtId="165" fontId="0" fillId="0" borderId="0" xfId="0" applyNumberFormat="1" applyBorder="1" applyAlignment="1">
      <alignment vertical="center"/>
    </xf>
    <xf numFmtId="0" fontId="6" fillId="0" borderId="0" xfId="0" applyFont="1" applyBorder="1" applyAlignment="1">
      <alignment vertical="center"/>
    </xf>
    <xf numFmtId="0" fontId="0" fillId="0" borderId="5" xfId="0" applyBorder="1" applyAlignment="1">
      <alignment vertical="center"/>
    </xf>
    <xf numFmtId="0" fontId="3" fillId="3" borderId="0" xfId="0" applyFont="1" applyFill="1" applyBorder="1" applyAlignment="1">
      <alignment horizontal="center" vertical="center" wrapText="1"/>
    </xf>
    <xf numFmtId="165" fontId="3" fillId="3" borderId="0" xfId="0" applyNumberFormat="1" applyFont="1" applyFill="1" applyBorder="1" applyAlignment="1">
      <alignment horizontal="center" vertical="center"/>
    </xf>
    <xf numFmtId="0" fontId="1" fillId="0" borderId="4"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0" xfId="0" applyFont="1" applyFill="1" applyBorder="1" applyAlignment="1">
      <alignment horizontal="center" vertical="center" wrapText="1"/>
    </xf>
    <xf numFmtId="165" fontId="1" fillId="0" borderId="0" xfId="0" applyNumberFormat="1" applyFont="1" applyFill="1" applyBorder="1" applyAlignment="1">
      <alignment horizontal="center" vertical="center"/>
    </xf>
    <xf numFmtId="0" fontId="1" fillId="0" borderId="5" xfId="0" applyFont="1" applyFill="1" applyBorder="1" applyAlignment="1">
      <alignment horizontal="center" vertical="center"/>
    </xf>
    <xf numFmtId="14" fontId="0" fillId="0" borderId="0" xfId="0" applyNumberFormat="1"/>
    <xf numFmtId="4" fontId="0" fillId="2" borderId="0" xfId="0" applyNumberFormat="1" applyFont="1" applyFill="1" applyBorder="1" applyAlignment="1">
      <alignment vertical="center"/>
    </xf>
    <xf numFmtId="10" fontId="0" fillId="2" borderId="0" xfId="2" applyNumberFormat="1" applyFont="1" applyFill="1" applyBorder="1" applyAlignment="1">
      <alignment vertical="center"/>
    </xf>
    <xf numFmtId="9" fontId="0" fillId="2" borderId="0" xfId="2" applyFont="1" applyFill="1" applyBorder="1" applyAlignment="1">
      <alignment vertical="center"/>
    </xf>
    <xf numFmtId="4" fontId="3" fillId="3" borderId="0" xfId="0" applyNumberFormat="1" applyFont="1" applyFill="1" applyBorder="1" applyAlignment="1">
      <alignment vertical="center"/>
    </xf>
    <xf numFmtId="0" fontId="4" fillId="0" borderId="0" xfId="0" applyFont="1" applyBorder="1" applyAlignment="1">
      <alignment horizontal="center" vertical="center"/>
    </xf>
    <xf numFmtId="0" fontId="4" fillId="0" borderId="0" xfId="0" applyFont="1" applyAlignment="1">
      <alignment horizontal="center"/>
    </xf>
    <xf numFmtId="0" fontId="4" fillId="0" borderId="0" xfId="0" applyFont="1" applyBorder="1" applyAlignment="1">
      <alignment vertical="center"/>
    </xf>
    <xf numFmtId="0" fontId="5" fillId="4" borderId="0" xfId="0" applyFont="1" applyFill="1" applyBorder="1" applyAlignment="1">
      <alignment horizontal="center" vertical="center"/>
    </xf>
    <xf numFmtId="43" fontId="0" fillId="0" borderId="0" xfId="0" applyNumberFormat="1" applyAlignment="1">
      <alignment horizontal="center"/>
    </xf>
    <xf numFmtId="43" fontId="0" fillId="0" borderId="0" xfId="0" applyNumberFormat="1"/>
    <xf numFmtId="165" fontId="0" fillId="0" borderId="0" xfId="0" applyNumberFormat="1" applyAlignment="1">
      <alignment horizontal="center"/>
    </xf>
    <xf numFmtId="4" fontId="0" fillId="0" borderId="0" xfId="0" applyNumberFormat="1"/>
    <xf numFmtId="4" fontId="8" fillId="4" borderId="0" xfId="0" applyNumberFormat="1" applyFont="1" applyFill="1" applyBorder="1" applyAlignment="1">
      <alignment vertical="center"/>
    </xf>
    <xf numFmtId="9" fontId="0" fillId="0" borderId="0" xfId="2" applyFont="1"/>
    <xf numFmtId="0" fontId="4" fillId="0" borderId="0" xfId="0" quotePrefix="1" applyFont="1"/>
    <xf numFmtId="0" fontId="3" fillId="3" borderId="4" xfId="0" applyFont="1" applyFill="1" applyBorder="1" applyAlignment="1">
      <alignment vertical="center"/>
    </xf>
    <xf numFmtId="0" fontId="3" fillId="3" borderId="0" xfId="0" applyFont="1" applyFill="1" applyBorder="1" applyAlignment="1">
      <alignment vertical="center"/>
    </xf>
    <xf numFmtId="0" fontId="3" fillId="3" borderId="5" xfId="0" applyFont="1" applyFill="1" applyBorder="1" applyAlignment="1">
      <alignment vertical="center"/>
    </xf>
    <xf numFmtId="0" fontId="3" fillId="3" borderId="0" xfId="0" applyFont="1" applyFill="1" applyBorder="1" applyAlignment="1">
      <alignment horizontal="center" vertical="center"/>
    </xf>
    <xf numFmtId="0" fontId="0" fillId="2" borderId="12" xfId="0" applyFont="1" applyFill="1" applyBorder="1" applyAlignment="1">
      <alignment horizontal="center" vertical="center"/>
    </xf>
    <xf numFmtId="0" fontId="6" fillId="2" borderId="12" xfId="0" applyFont="1" applyFill="1" applyBorder="1" applyAlignment="1">
      <alignment horizontal="center" vertical="center"/>
    </xf>
    <xf numFmtId="0" fontId="10" fillId="2" borderId="12" xfId="0" applyFont="1" applyFill="1" applyBorder="1" applyAlignment="1">
      <alignment horizontal="justify" vertical="center" wrapText="1"/>
    </xf>
    <xf numFmtId="43" fontId="6" fillId="0" borderId="12" xfId="1" applyFont="1" applyFill="1" applyBorder="1" applyAlignment="1">
      <alignment vertical="center"/>
    </xf>
    <xf numFmtId="43" fontId="6" fillId="2" borderId="12" xfId="1" applyFont="1" applyFill="1" applyBorder="1" applyAlignment="1">
      <alignment vertical="center"/>
    </xf>
    <xf numFmtId="0" fontId="3" fillId="3" borderId="12" xfId="0" applyFont="1" applyFill="1" applyBorder="1" applyAlignment="1">
      <alignment horizontal="center" vertical="center"/>
    </xf>
    <xf numFmtId="0" fontId="3" fillId="3" borderId="12" xfId="0" applyFont="1" applyFill="1" applyBorder="1" applyAlignment="1">
      <alignment horizontal="center" vertical="center" wrapText="1"/>
    </xf>
    <xf numFmtId="0" fontId="11" fillId="3" borderId="12" xfId="0" applyFont="1" applyFill="1" applyBorder="1" applyAlignment="1">
      <alignment horizontal="center" vertical="center"/>
    </xf>
    <xf numFmtId="0" fontId="6" fillId="0" borderId="12" xfId="0" applyFont="1" applyFill="1" applyBorder="1" applyAlignment="1">
      <alignment horizontal="center" vertical="center"/>
    </xf>
    <xf numFmtId="0" fontId="0" fillId="2" borderId="13" xfId="0" applyFont="1" applyFill="1" applyBorder="1" applyAlignment="1">
      <alignment horizontal="center" vertical="center"/>
    </xf>
    <xf numFmtId="0" fontId="6" fillId="2" borderId="14" xfId="0" applyFont="1" applyFill="1" applyBorder="1" applyAlignment="1">
      <alignment horizontal="center" vertical="center"/>
    </xf>
    <xf numFmtId="0" fontId="10" fillId="2" borderId="14" xfId="0" applyFont="1" applyFill="1" applyBorder="1" applyAlignment="1">
      <alignment horizontal="justify" vertical="center" wrapText="1"/>
    </xf>
    <xf numFmtId="0" fontId="0" fillId="2" borderId="14" xfId="0" applyFont="1" applyFill="1" applyBorder="1" applyAlignment="1">
      <alignment horizontal="center" vertical="center"/>
    </xf>
    <xf numFmtId="43" fontId="6" fillId="0" borderId="14" xfId="1" applyFont="1" applyFill="1" applyBorder="1" applyAlignment="1">
      <alignment vertical="center"/>
    </xf>
    <xf numFmtId="4" fontId="0" fillId="2" borderId="15" xfId="0" applyNumberFormat="1" applyFont="1" applyFill="1" applyBorder="1" applyAlignment="1">
      <alignment vertical="center"/>
    </xf>
    <xf numFmtId="0" fontId="0" fillId="2" borderId="16" xfId="0" applyFont="1" applyFill="1" applyBorder="1" applyAlignment="1">
      <alignment horizontal="center" vertical="center"/>
    </xf>
    <xf numFmtId="4" fontId="0" fillId="2" borderId="17" xfId="0" applyNumberFormat="1" applyFont="1" applyFill="1" applyBorder="1" applyAlignment="1">
      <alignment vertical="center"/>
    </xf>
    <xf numFmtId="0" fontId="3" fillId="3" borderId="16" xfId="0" applyFont="1" applyFill="1" applyBorder="1" applyAlignment="1">
      <alignment horizontal="center" vertical="center"/>
    </xf>
    <xf numFmtId="0" fontId="3" fillId="3" borderId="17" xfId="0" applyFont="1" applyFill="1" applyBorder="1" applyAlignment="1">
      <alignment horizontal="center" vertical="center"/>
    </xf>
    <xf numFmtId="4" fontId="3" fillId="3" borderId="20" xfId="0" applyNumberFormat="1" applyFont="1" applyFill="1" applyBorder="1" applyAlignment="1">
      <alignment vertical="center"/>
    </xf>
    <xf numFmtId="166" fontId="6" fillId="2" borderId="14" xfId="1" applyNumberFormat="1" applyFont="1" applyFill="1" applyBorder="1" applyAlignment="1" applyProtection="1">
      <alignment horizontal="center" vertical="center"/>
    </xf>
    <xf numFmtId="166" fontId="6" fillId="2" borderId="12" xfId="5" applyNumberFormat="1" applyFont="1" applyFill="1" applyBorder="1" applyAlignment="1" applyProtection="1">
      <alignment horizontal="center" vertical="center"/>
    </xf>
    <xf numFmtId="166" fontId="6" fillId="2" borderId="12" xfId="1" applyNumberFormat="1" applyFont="1" applyFill="1" applyBorder="1" applyAlignment="1" applyProtection="1">
      <alignment horizontal="center" vertical="center"/>
    </xf>
    <xf numFmtId="166" fontId="3" fillId="3" borderId="12"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4" xfId="0" applyFont="1" applyFill="1" applyBorder="1" applyAlignment="1">
      <alignment vertical="center"/>
    </xf>
    <xf numFmtId="0" fontId="3" fillId="3" borderId="0" xfId="0" applyFont="1" applyFill="1" applyBorder="1" applyAlignment="1">
      <alignment vertical="center"/>
    </xf>
    <xf numFmtId="0" fontId="3" fillId="3" borderId="5" xfId="0" applyFont="1" applyFill="1" applyBorder="1" applyAlignment="1">
      <alignment vertical="center"/>
    </xf>
    <xf numFmtId="0" fontId="3" fillId="3" borderId="4" xfId="0" applyFont="1" applyFill="1" applyBorder="1" applyAlignment="1">
      <alignment horizontal="center" vertical="center"/>
    </xf>
    <xf numFmtId="0" fontId="3" fillId="3" borderId="0" xfId="0" applyFont="1" applyFill="1" applyBorder="1" applyAlignment="1">
      <alignment horizontal="center" vertical="center"/>
    </xf>
    <xf numFmtId="0" fontId="3" fillId="3" borderId="5" xfId="0" applyFont="1" applyFill="1" applyBorder="1" applyAlignment="1">
      <alignment horizontal="center" vertical="center"/>
    </xf>
    <xf numFmtId="0" fontId="5" fillId="0" borderId="4" xfId="0" applyFont="1" applyBorder="1" applyAlignment="1">
      <alignment horizontal="center" vertical="center"/>
    </xf>
    <xf numFmtId="0" fontId="5" fillId="0" borderId="0" xfId="0" applyFont="1" applyBorder="1" applyAlignment="1">
      <alignment horizontal="center" vertical="center"/>
    </xf>
    <xf numFmtId="0" fontId="5" fillId="0" borderId="5" xfId="0" applyFont="1" applyBorder="1" applyAlignment="1">
      <alignment horizontal="center" vertical="center"/>
    </xf>
    <xf numFmtId="0" fontId="7" fillId="3" borderId="18" xfId="0" applyFont="1" applyFill="1" applyBorder="1" applyAlignment="1">
      <alignment horizontal="center" vertical="center"/>
    </xf>
    <xf numFmtId="0" fontId="7" fillId="3" borderId="19" xfId="0" applyFont="1" applyFill="1" applyBorder="1" applyAlignment="1">
      <alignment horizontal="center" vertical="center"/>
    </xf>
    <xf numFmtId="0" fontId="3" fillId="3" borderId="19" xfId="0" applyFont="1" applyFill="1" applyBorder="1" applyAlignment="1">
      <alignment horizontal="center" vertical="center"/>
    </xf>
    <xf numFmtId="0" fontId="1" fillId="3" borderId="1" xfId="0" applyFont="1" applyFill="1" applyBorder="1" applyAlignment="1">
      <alignment horizont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3" fillId="3" borderId="9" xfId="0" applyFont="1" applyFill="1" applyBorder="1" applyAlignment="1">
      <alignment horizontal="center"/>
    </xf>
    <xf numFmtId="0" fontId="3" fillId="3" borderId="10" xfId="0" applyFont="1" applyFill="1" applyBorder="1" applyAlignment="1">
      <alignment horizontal="center"/>
    </xf>
    <xf numFmtId="0" fontId="0" fillId="2" borderId="12" xfId="0" applyFill="1" applyBorder="1" applyAlignment="1">
      <alignment horizontal="justify" vertical="center" wrapText="1"/>
    </xf>
  </cellXfs>
  <cellStyles count="8">
    <cellStyle name="Normal" xfId="0" builtinId="0"/>
    <cellStyle name="Normal 2" xfId="3"/>
    <cellStyle name="Porcentagem" xfId="2" builtinId="5"/>
    <cellStyle name="Porcentagem 2" xfId="6"/>
    <cellStyle name="Separador de milhares" xfId="1" builtinId="3"/>
    <cellStyle name="Separador de milhares 2" xfId="5"/>
    <cellStyle name="Separador de milhares 3" xfId="4"/>
    <cellStyle name="Vírgula 2" xfId="7"/>
  </cellStyles>
  <dxfs count="0"/>
  <tableStyles count="0" defaultTableStyle="TableStyleMedium9" defaultPivotStyle="PivotStyleLight16"/>
  <colors>
    <mruColors>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X29"/>
  <sheetViews>
    <sheetView showGridLines="0" tabSelected="1" view="pageBreakPreview" topLeftCell="A22" zoomScale="70" zoomScaleNormal="120" zoomScaleSheetLayoutView="70" workbookViewId="0">
      <selection activeCell="I24" sqref="I24"/>
    </sheetView>
  </sheetViews>
  <sheetFormatPr defaultColWidth="9" defaultRowHeight="12.75"/>
  <cols>
    <col min="1" max="1" width="5.42578125" customWidth="1"/>
    <col min="2" max="2" width="11.7109375" customWidth="1"/>
    <col min="3" max="3" width="83" customWidth="1"/>
    <col min="4" max="4" width="5.85546875" customWidth="1"/>
    <col min="5" max="5" width="15.7109375" style="39" customWidth="1"/>
    <col min="6" max="6" width="17.140625" customWidth="1"/>
    <col min="7" max="18" width="16.7109375" customWidth="1"/>
    <col min="19" max="19" width="38" customWidth="1"/>
    <col min="20" max="20" width="57.140625" customWidth="1"/>
    <col min="21" max="21" width="38" style="40" customWidth="1"/>
    <col min="22" max="22" width="78" style="40" customWidth="1"/>
  </cols>
  <sheetData>
    <row r="1" spans="1:24" s="38" customFormat="1" ht="15.75">
      <c r="A1" s="108" t="s">
        <v>0</v>
      </c>
      <c r="B1" s="109"/>
      <c r="C1" s="109"/>
      <c r="D1" s="109"/>
      <c r="E1" s="109"/>
      <c r="F1" s="109"/>
      <c r="G1" s="110"/>
      <c r="H1" s="43"/>
      <c r="I1" s="43"/>
      <c r="J1" s="43"/>
      <c r="K1" s="43"/>
      <c r="L1" s="43"/>
      <c r="M1" s="43"/>
      <c r="N1" s="43"/>
      <c r="O1" s="43"/>
      <c r="P1" s="43"/>
      <c r="Q1" s="69"/>
      <c r="R1" s="69"/>
      <c r="U1" s="70"/>
      <c r="V1" s="70"/>
    </row>
    <row r="2" spans="1:24" s="38" customFormat="1" ht="15.75">
      <c r="A2" s="111" t="s">
        <v>1</v>
      </c>
      <c r="B2" s="112"/>
      <c r="C2" s="112"/>
      <c r="D2" s="112"/>
      <c r="E2" s="112"/>
      <c r="F2" s="112"/>
      <c r="G2" s="113"/>
      <c r="H2" s="41"/>
      <c r="I2" s="41"/>
      <c r="J2" s="41"/>
      <c r="K2" s="41"/>
      <c r="L2" s="41"/>
      <c r="M2" s="41"/>
      <c r="N2" s="41"/>
      <c r="O2" s="41"/>
      <c r="P2" s="41"/>
      <c r="Q2" s="71"/>
      <c r="R2" s="71"/>
      <c r="U2" s="70"/>
      <c r="V2" s="70"/>
    </row>
    <row r="3" spans="1:24" s="38" customFormat="1" ht="15.75">
      <c r="A3" s="114" t="s">
        <v>2</v>
      </c>
      <c r="B3" s="115"/>
      <c r="C3" s="115"/>
      <c r="D3" s="115"/>
      <c r="E3" s="115"/>
      <c r="F3" s="115"/>
      <c r="G3" s="116"/>
      <c r="H3" s="43"/>
      <c r="I3" s="43"/>
      <c r="J3" s="43"/>
      <c r="K3" s="43"/>
      <c r="L3" s="43"/>
      <c r="M3" s="43"/>
      <c r="N3" s="43"/>
      <c r="O3" s="43"/>
      <c r="P3" s="43"/>
      <c r="Q3" s="69"/>
      <c r="R3" s="69"/>
      <c r="U3" s="70"/>
      <c r="V3" s="70"/>
    </row>
    <row r="4" spans="1:24" ht="5.25" customHeight="1">
      <c r="A4" s="45"/>
      <c r="B4" s="46"/>
      <c r="C4" s="46"/>
      <c r="D4" s="46"/>
      <c r="E4" s="47"/>
      <c r="F4" s="46"/>
      <c r="G4" s="48"/>
      <c r="H4" s="46"/>
      <c r="I4" s="46"/>
      <c r="J4" s="46"/>
      <c r="K4" s="46"/>
      <c r="L4" s="46"/>
      <c r="M4" s="46"/>
      <c r="N4" s="46"/>
      <c r="O4" s="46"/>
      <c r="P4" s="46"/>
      <c r="Q4" s="46"/>
      <c r="R4" s="46"/>
    </row>
    <row r="5" spans="1:24" ht="18.75" customHeight="1">
      <c r="A5" s="117" t="s">
        <v>3</v>
      </c>
      <c r="B5" s="118"/>
      <c r="C5" s="118"/>
      <c r="D5" s="118"/>
      <c r="E5" s="118"/>
      <c r="F5" s="118"/>
      <c r="G5" s="119"/>
      <c r="H5" s="50"/>
      <c r="I5" s="50"/>
      <c r="J5" s="50"/>
      <c r="K5" s="50"/>
      <c r="L5" s="50"/>
      <c r="M5" s="50"/>
      <c r="N5" s="50"/>
      <c r="O5" s="50"/>
      <c r="P5" s="50"/>
      <c r="Q5" s="50"/>
      <c r="R5" s="50"/>
    </row>
    <row r="6" spans="1:24" ht="6.75" customHeight="1">
      <c r="A6" s="49"/>
      <c r="B6" s="50"/>
      <c r="C6" s="50"/>
      <c r="D6" s="50"/>
      <c r="E6" s="50"/>
      <c r="F6" s="50"/>
      <c r="G6" s="51"/>
      <c r="H6" s="50"/>
      <c r="I6" s="50"/>
      <c r="J6" s="50"/>
      <c r="K6" s="50"/>
      <c r="L6" s="50"/>
      <c r="M6" s="50"/>
      <c r="N6" s="50"/>
      <c r="O6" s="50"/>
      <c r="P6" s="50"/>
      <c r="Q6" s="50"/>
      <c r="R6" s="50"/>
    </row>
    <row r="7" spans="1:24" ht="6.75" customHeight="1">
      <c r="A7" s="52"/>
      <c r="B7" s="53"/>
      <c r="C7" s="53"/>
      <c r="D7" s="53"/>
      <c r="E7" s="54"/>
      <c r="F7" s="55"/>
      <c r="G7" s="56"/>
      <c r="H7" s="53"/>
      <c r="I7" s="53"/>
      <c r="J7" s="53"/>
      <c r="K7" s="53"/>
      <c r="L7" s="53"/>
      <c r="M7" s="53"/>
      <c r="N7" s="53"/>
      <c r="O7" s="53"/>
      <c r="P7" s="53"/>
      <c r="Q7" s="53"/>
      <c r="R7" s="53"/>
    </row>
    <row r="8" spans="1:24" ht="33.75" customHeight="1">
      <c r="A8" s="42" t="s">
        <v>4</v>
      </c>
      <c r="B8" s="57" t="s">
        <v>5</v>
      </c>
      <c r="C8" s="83" t="s">
        <v>28</v>
      </c>
      <c r="D8" s="43" t="s">
        <v>6</v>
      </c>
      <c r="E8" s="58" t="s">
        <v>7</v>
      </c>
      <c r="F8" s="43" t="s">
        <v>8</v>
      </c>
      <c r="G8" s="44" t="s">
        <v>9</v>
      </c>
      <c r="H8" s="43"/>
      <c r="I8" s="43"/>
      <c r="J8" s="43"/>
      <c r="K8" s="43"/>
      <c r="L8" s="43"/>
      <c r="M8" s="43"/>
      <c r="N8" s="43"/>
      <c r="O8" s="43"/>
      <c r="P8" s="43"/>
      <c r="Q8" s="72"/>
      <c r="R8" s="72" t="s">
        <v>10</v>
      </c>
      <c r="S8" s="40" t="s">
        <v>11</v>
      </c>
      <c r="T8" s="40" t="s">
        <v>12</v>
      </c>
      <c r="U8" s="40" t="s">
        <v>13</v>
      </c>
      <c r="V8" s="40" t="s">
        <v>12</v>
      </c>
    </row>
    <row r="9" spans="1:24">
      <c r="A9" s="59"/>
      <c r="B9" s="61"/>
      <c r="C9" s="60"/>
      <c r="D9" s="60"/>
      <c r="E9" s="62"/>
      <c r="F9" s="60"/>
      <c r="G9" s="63"/>
      <c r="H9" s="60"/>
      <c r="I9" s="60"/>
      <c r="J9" s="60"/>
      <c r="K9" s="60"/>
      <c r="L9" s="60"/>
      <c r="M9" s="60"/>
      <c r="N9" s="60"/>
      <c r="O9" s="60"/>
      <c r="P9" s="60"/>
      <c r="Q9" s="72"/>
      <c r="R9" s="72"/>
      <c r="S9" s="40"/>
      <c r="T9" s="40"/>
    </row>
    <row r="10" spans="1:24" ht="26.25" customHeight="1" thickBot="1">
      <c r="A10" s="80"/>
      <c r="B10" s="81"/>
      <c r="C10" s="81"/>
      <c r="D10" s="81"/>
      <c r="E10" s="81"/>
      <c r="F10" s="81"/>
      <c r="G10" s="82"/>
      <c r="H10" s="43"/>
      <c r="I10" s="43"/>
      <c r="J10" s="43"/>
      <c r="K10" s="43"/>
      <c r="L10" s="43"/>
      <c r="M10" s="43"/>
      <c r="N10" s="43"/>
      <c r="O10" s="43"/>
      <c r="P10" s="43"/>
      <c r="Q10" s="65"/>
      <c r="R10" s="65"/>
      <c r="S10" s="73"/>
      <c r="T10" s="74"/>
      <c r="V10" s="75"/>
    </row>
    <row r="11" spans="1:24" ht="300.75" customHeight="1">
      <c r="A11" s="93">
        <v>1</v>
      </c>
      <c r="B11" s="94">
        <v>483232</v>
      </c>
      <c r="C11" s="95" t="s">
        <v>29</v>
      </c>
      <c r="D11" s="96" t="s">
        <v>15</v>
      </c>
      <c r="E11" s="104">
        <v>4</v>
      </c>
      <c r="F11" s="97">
        <v>307796.02</v>
      </c>
      <c r="G11" s="98">
        <f t="shared" ref="G11:G12" si="0">ROUND(E11*F11,2)</f>
        <v>1231184.08</v>
      </c>
      <c r="H11" s="65"/>
      <c r="I11" s="65"/>
      <c r="J11" s="65"/>
      <c r="K11" s="66"/>
      <c r="L11" s="66"/>
      <c r="M11" s="65"/>
      <c r="N11" s="65"/>
      <c r="O11" s="67"/>
      <c r="P11" s="65"/>
      <c r="Q11" s="65"/>
      <c r="R11" s="65"/>
      <c r="S11" s="40"/>
      <c r="T11" s="74"/>
      <c r="V11" s="75"/>
      <c r="W11" s="76"/>
      <c r="X11" s="78"/>
    </row>
    <row r="12" spans="1:24" ht="306.75" customHeight="1">
      <c r="A12" s="99">
        <v>2</v>
      </c>
      <c r="B12" s="85">
        <v>483232</v>
      </c>
      <c r="C12" s="128" t="s">
        <v>30</v>
      </c>
      <c r="D12" s="84" t="s">
        <v>15</v>
      </c>
      <c r="E12" s="105">
        <v>1</v>
      </c>
      <c r="F12" s="87">
        <f>F11</f>
        <v>307796.02</v>
      </c>
      <c r="G12" s="100">
        <f t="shared" si="0"/>
        <v>307796.02</v>
      </c>
      <c r="H12" s="65"/>
      <c r="I12" s="65"/>
      <c r="J12" s="65"/>
      <c r="K12" s="66"/>
      <c r="L12" s="66"/>
      <c r="M12" s="65"/>
      <c r="N12" s="65"/>
      <c r="O12" s="67"/>
      <c r="P12" s="65"/>
      <c r="Q12" s="65"/>
      <c r="R12" s="65"/>
      <c r="S12" s="40"/>
      <c r="T12" s="74"/>
      <c r="V12" s="75"/>
      <c r="W12" s="76"/>
      <c r="X12" s="78"/>
    </row>
    <row r="13" spans="1:24" ht="294.75" customHeight="1">
      <c r="A13" s="99">
        <v>3</v>
      </c>
      <c r="B13" s="85">
        <v>483232</v>
      </c>
      <c r="C13" s="86" t="s">
        <v>31</v>
      </c>
      <c r="D13" s="84" t="s">
        <v>15</v>
      </c>
      <c r="E13" s="106">
        <v>7</v>
      </c>
      <c r="F13" s="88">
        <v>307796.02</v>
      </c>
      <c r="G13" s="100">
        <f>E13*F13</f>
        <v>2154572.14</v>
      </c>
      <c r="H13" s="65"/>
      <c r="I13" s="65"/>
      <c r="J13" s="65"/>
      <c r="K13" s="66"/>
      <c r="L13" s="66"/>
      <c r="M13" s="65"/>
      <c r="N13" s="65"/>
      <c r="O13" s="67"/>
      <c r="P13" s="65"/>
      <c r="Q13" s="65"/>
      <c r="R13" s="65"/>
      <c r="S13" s="40"/>
      <c r="T13" s="74"/>
      <c r="V13" s="75"/>
      <c r="W13" s="76"/>
      <c r="X13" s="78"/>
    </row>
    <row r="14" spans="1:24" ht="301.5" customHeight="1">
      <c r="A14" s="99">
        <v>4</v>
      </c>
      <c r="B14" s="85">
        <v>483232</v>
      </c>
      <c r="C14" s="86" t="s">
        <v>42</v>
      </c>
      <c r="D14" s="84" t="s">
        <v>15</v>
      </c>
      <c r="E14" s="105">
        <v>1</v>
      </c>
      <c r="F14" s="88">
        <v>307796.02</v>
      </c>
      <c r="G14" s="100">
        <f>E14*F14</f>
        <v>307796.02</v>
      </c>
      <c r="H14" s="65"/>
      <c r="I14" s="65"/>
      <c r="J14" s="65"/>
      <c r="K14" s="66"/>
      <c r="L14" s="66"/>
      <c r="M14" s="65"/>
      <c r="N14" s="65"/>
      <c r="O14" s="67"/>
      <c r="P14" s="65"/>
      <c r="Q14" s="65"/>
      <c r="R14" s="65"/>
      <c r="S14" s="73"/>
      <c r="T14" s="74"/>
      <c r="V14" s="75"/>
      <c r="W14" s="76"/>
      <c r="X14" s="78"/>
    </row>
    <row r="15" spans="1:24" ht="40.5" customHeight="1">
      <c r="A15" s="101" t="s">
        <v>4</v>
      </c>
      <c r="B15" s="90" t="s">
        <v>5</v>
      </c>
      <c r="C15" s="91" t="s">
        <v>32</v>
      </c>
      <c r="D15" s="89" t="s">
        <v>6</v>
      </c>
      <c r="E15" s="107" t="s">
        <v>7</v>
      </c>
      <c r="F15" s="89" t="s">
        <v>8</v>
      </c>
      <c r="G15" s="102" t="s">
        <v>9</v>
      </c>
      <c r="H15" s="83"/>
      <c r="I15" s="83"/>
      <c r="J15" s="83"/>
      <c r="K15" s="66"/>
      <c r="L15" s="66"/>
      <c r="M15" s="65"/>
      <c r="N15" s="83"/>
      <c r="O15" s="67"/>
      <c r="P15" s="83"/>
      <c r="Q15" s="65"/>
      <c r="R15" s="65"/>
      <c r="S15" s="73"/>
      <c r="T15" s="74"/>
      <c r="V15" s="75"/>
      <c r="W15" s="76"/>
      <c r="X15" s="78"/>
    </row>
    <row r="16" spans="1:24" ht="213" customHeight="1">
      <c r="A16" s="99">
        <v>5</v>
      </c>
      <c r="B16" s="92">
        <v>463232</v>
      </c>
      <c r="C16" s="86" t="s">
        <v>33</v>
      </c>
      <c r="D16" s="84" t="s">
        <v>15</v>
      </c>
      <c r="E16" s="106">
        <v>2</v>
      </c>
      <c r="F16" s="88">
        <v>129899.29</v>
      </c>
      <c r="G16" s="100">
        <f t="shared" ref="G16:G25" si="1">ROUND(E16*F16,2)</f>
        <v>259798.58</v>
      </c>
      <c r="H16" s="65"/>
      <c r="I16" s="65"/>
      <c r="J16" s="65"/>
      <c r="K16" s="66"/>
      <c r="L16" s="66"/>
      <c r="M16" s="65"/>
      <c r="N16" s="65"/>
      <c r="O16" s="67"/>
      <c r="P16" s="65"/>
      <c r="Q16" s="65"/>
      <c r="R16" s="65"/>
      <c r="S16" s="40"/>
      <c r="T16" s="74"/>
      <c r="V16" s="75"/>
      <c r="W16" s="76"/>
      <c r="X16" s="78"/>
    </row>
    <row r="17" spans="1:24" ht="39" customHeight="1">
      <c r="A17" s="101" t="s">
        <v>4</v>
      </c>
      <c r="B17" s="90" t="s">
        <v>5</v>
      </c>
      <c r="C17" s="91" t="s">
        <v>34</v>
      </c>
      <c r="D17" s="89" t="s">
        <v>6</v>
      </c>
      <c r="E17" s="107" t="s">
        <v>7</v>
      </c>
      <c r="F17" s="89" t="s">
        <v>8</v>
      </c>
      <c r="G17" s="102" t="s">
        <v>9</v>
      </c>
      <c r="H17" s="65"/>
      <c r="I17" s="65"/>
      <c r="J17" s="65"/>
      <c r="K17" s="66"/>
      <c r="L17" s="66"/>
      <c r="M17" s="65"/>
      <c r="N17" s="65"/>
      <c r="O17" s="67"/>
      <c r="P17" s="65"/>
      <c r="Q17" s="65"/>
      <c r="R17" s="65"/>
      <c r="S17" s="40"/>
      <c r="T17" s="74"/>
      <c r="V17" s="75"/>
      <c r="W17" s="76"/>
      <c r="X17" s="78"/>
    </row>
    <row r="18" spans="1:24" ht="225" customHeight="1">
      <c r="A18" s="99">
        <v>6</v>
      </c>
      <c r="B18" s="92">
        <v>239647</v>
      </c>
      <c r="C18" s="86" t="s">
        <v>35</v>
      </c>
      <c r="D18" s="84" t="s">
        <v>15</v>
      </c>
      <c r="E18" s="106">
        <v>20</v>
      </c>
      <c r="F18" s="88">
        <v>126470.63</v>
      </c>
      <c r="G18" s="100">
        <f t="shared" si="1"/>
        <v>2529412.6</v>
      </c>
      <c r="H18" s="65"/>
      <c r="I18" s="65"/>
      <c r="J18" s="65"/>
      <c r="K18" s="66"/>
      <c r="L18" s="66"/>
      <c r="M18" s="65"/>
      <c r="N18" s="65"/>
      <c r="O18" s="67"/>
      <c r="P18" s="65"/>
      <c r="Q18" s="65"/>
      <c r="R18" s="65"/>
      <c r="S18" s="40"/>
      <c r="T18" s="74"/>
      <c r="V18" s="75"/>
      <c r="W18" s="76"/>
      <c r="X18" s="78"/>
    </row>
    <row r="19" spans="1:24" ht="219" customHeight="1">
      <c r="A19" s="99">
        <v>7</v>
      </c>
      <c r="B19" s="92">
        <v>239647</v>
      </c>
      <c r="C19" s="86" t="s">
        <v>43</v>
      </c>
      <c r="D19" s="84" t="s">
        <v>15</v>
      </c>
      <c r="E19" s="106">
        <v>4</v>
      </c>
      <c r="F19" s="88">
        <v>126470.63</v>
      </c>
      <c r="G19" s="100">
        <f t="shared" si="1"/>
        <v>505882.52</v>
      </c>
      <c r="H19" s="65"/>
      <c r="I19" s="65"/>
      <c r="J19" s="65"/>
      <c r="K19" s="66"/>
      <c r="L19" s="66"/>
      <c r="M19" s="65"/>
      <c r="N19" s="65"/>
      <c r="O19" s="67"/>
      <c r="P19" s="65"/>
      <c r="Q19" s="65"/>
      <c r="R19" s="65"/>
      <c r="S19" s="40"/>
      <c r="T19" s="74"/>
      <c r="V19" s="75"/>
      <c r="W19" s="76"/>
      <c r="X19" s="78"/>
    </row>
    <row r="20" spans="1:24" ht="31.5">
      <c r="A20" s="101" t="s">
        <v>4</v>
      </c>
      <c r="B20" s="90" t="s">
        <v>5</v>
      </c>
      <c r="C20" s="91" t="s">
        <v>36</v>
      </c>
      <c r="D20" s="89" t="s">
        <v>6</v>
      </c>
      <c r="E20" s="107" t="s">
        <v>7</v>
      </c>
      <c r="F20" s="89" t="s">
        <v>8</v>
      </c>
      <c r="G20" s="102" t="s">
        <v>9</v>
      </c>
      <c r="H20" s="65"/>
      <c r="I20" s="65"/>
      <c r="J20" s="65"/>
      <c r="K20" s="66"/>
      <c r="L20" s="66"/>
      <c r="M20" s="65"/>
      <c r="N20" s="65"/>
      <c r="O20" s="67"/>
      <c r="P20" s="65"/>
      <c r="Q20" s="65"/>
      <c r="R20" s="65"/>
      <c r="S20" s="40"/>
      <c r="T20" s="74"/>
      <c r="V20" s="75"/>
      <c r="W20" s="76"/>
      <c r="X20" s="78"/>
    </row>
    <row r="21" spans="1:24" ht="192.75" customHeight="1">
      <c r="A21" s="99">
        <v>8</v>
      </c>
      <c r="B21" s="92">
        <v>470354</v>
      </c>
      <c r="C21" s="86" t="s">
        <v>37</v>
      </c>
      <c r="D21" s="84" t="s">
        <v>15</v>
      </c>
      <c r="E21" s="106">
        <v>20</v>
      </c>
      <c r="F21" s="88">
        <v>116127.48</v>
      </c>
      <c r="G21" s="100">
        <f t="shared" si="1"/>
        <v>2322549.6</v>
      </c>
      <c r="H21" s="65"/>
      <c r="I21" s="65"/>
      <c r="J21" s="65"/>
      <c r="K21" s="66"/>
      <c r="L21" s="66"/>
      <c r="M21" s="65"/>
      <c r="N21" s="65"/>
      <c r="O21" s="67"/>
      <c r="P21" s="65"/>
      <c r="Q21" s="65"/>
      <c r="R21" s="65"/>
      <c r="S21" s="40"/>
      <c r="T21" s="74"/>
      <c r="V21" s="75"/>
      <c r="W21" s="76"/>
      <c r="X21" s="78"/>
    </row>
    <row r="22" spans="1:24" ht="165.75">
      <c r="A22" s="99">
        <v>9</v>
      </c>
      <c r="B22" s="92">
        <v>470354</v>
      </c>
      <c r="C22" s="86" t="s">
        <v>40</v>
      </c>
      <c r="D22" s="84" t="s">
        <v>15</v>
      </c>
      <c r="E22" s="106">
        <v>4</v>
      </c>
      <c r="F22" s="88">
        <v>116127.48</v>
      </c>
      <c r="G22" s="100">
        <f t="shared" si="1"/>
        <v>464509.92</v>
      </c>
      <c r="H22" s="65"/>
      <c r="I22" s="65"/>
      <c r="J22" s="65"/>
      <c r="K22" s="66"/>
      <c r="L22" s="66"/>
      <c r="M22" s="65"/>
      <c r="N22" s="65"/>
      <c r="O22" s="67"/>
      <c r="P22" s="65"/>
      <c r="Q22" s="65"/>
      <c r="R22" s="65"/>
      <c r="S22" s="40"/>
      <c r="T22" s="74"/>
      <c r="V22" s="75"/>
      <c r="W22" s="76"/>
      <c r="X22" s="78"/>
    </row>
    <row r="23" spans="1:24" ht="31.5">
      <c r="A23" s="101" t="s">
        <v>4</v>
      </c>
      <c r="B23" s="90" t="s">
        <v>5</v>
      </c>
      <c r="C23" s="91" t="s">
        <v>38</v>
      </c>
      <c r="D23" s="89" t="s">
        <v>6</v>
      </c>
      <c r="E23" s="107" t="s">
        <v>7</v>
      </c>
      <c r="F23" s="89" t="s">
        <v>8</v>
      </c>
      <c r="G23" s="102" t="s">
        <v>9</v>
      </c>
      <c r="H23" s="65"/>
      <c r="I23" s="65"/>
      <c r="J23" s="65"/>
      <c r="K23" s="66"/>
      <c r="L23" s="66"/>
      <c r="M23" s="65"/>
      <c r="N23" s="65"/>
      <c r="O23" s="67"/>
      <c r="P23" s="65"/>
      <c r="Q23" s="65"/>
      <c r="R23" s="65"/>
      <c r="S23" s="40"/>
      <c r="T23" s="74"/>
      <c r="V23" s="75"/>
      <c r="W23" s="76"/>
      <c r="X23" s="78"/>
    </row>
    <row r="24" spans="1:24" ht="191.25">
      <c r="A24" s="99">
        <v>10</v>
      </c>
      <c r="B24" s="85">
        <v>241167</v>
      </c>
      <c r="C24" s="86" t="s">
        <v>39</v>
      </c>
      <c r="D24" s="84" t="s">
        <v>15</v>
      </c>
      <c r="E24" s="106">
        <v>7</v>
      </c>
      <c r="F24" s="88">
        <v>329102.40999999997</v>
      </c>
      <c r="G24" s="100">
        <f t="shared" si="1"/>
        <v>2303716.87</v>
      </c>
      <c r="H24" s="65"/>
      <c r="I24" s="65"/>
      <c r="J24" s="65"/>
      <c r="K24" s="66"/>
      <c r="L24" s="66"/>
      <c r="M24" s="65"/>
      <c r="N24" s="65"/>
      <c r="O24" s="67"/>
      <c r="P24" s="65"/>
      <c r="Q24" s="65"/>
      <c r="R24" s="65"/>
      <c r="S24" s="40"/>
      <c r="T24" s="74"/>
      <c r="V24" s="75"/>
      <c r="W24" s="76"/>
      <c r="X24" s="78"/>
    </row>
    <row r="25" spans="1:24" ht="191.25">
      <c r="A25" s="99">
        <v>11</v>
      </c>
      <c r="B25" s="85">
        <v>241167</v>
      </c>
      <c r="C25" s="86" t="s">
        <v>41</v>
      </c>
      <c r="D25" s="84"/>
      <c r="E25" s="105">
        <v>1</v>
      </c>
      <c r="F25" s="88">
        <v>329102.40999999997</v>
      </c>
      <c r="G25" s="100">
        <f t="shared" si="1"/>
        <v>329102.40999999997</v>
      </c>
      <c r="H25" s="65"/>
      <c r="I25" s="65"/>
      <c r="J25" s="65"/>
      <c r="K25" s="66"/>
      <c r="L25" s="66"/>
      <c r="M25" s="65"/>
      <c r="N25" s="65"/>
      <c r="O25" s="67"/>
      <c r="P25" s="65"/>
      <c r="Q25" s="65"/>
      <c r="R25" s="65"/>
      <c r="S25" s="40"/>
      <c r="T25" s="74"/>
      <c r="V25" s="75"/>
      <c r="W25" s="76"/>
      <c r="X25" s="78"/>
    </row>
    <row r="26" spans="1:24" s="38" customFormat="1" ht="34.5" customHeight="1" thickBot="1">
      <c r="A26" s="120"/>
      <c r="B26" s="121"/>
      <c r="C26" s="121"/>
      <c r="D26" s="122" t="s">
        <v>18</v>
      </c>
      <c r="E26" s="122"/>
      <c r="F26" s="122"/>
      <c r="G26" s="103">
        <f>SUM(G11:G25)</f>
        <v>12716320.759999998</v>
      </c>
      <c r="H26" s="68"/>
      <c r="I26" s="68"/>
      <c r="J26" s="68"/>
      <c r="K26" s="68"/>
      <c r="L26" s="68"/>
      <c r="M26" s="68"/>
      <c r="N26" s="68"/>
      <c r="O26" s="68"/>
      <c r="P26" s="68"/>
      <c r="Q26" s="77"/>
      <c r="R26" s="77"/>
      <c r="T26" s="79"/>
      <c r="U26" s="70"/>
      <c r="V26" s="70"/>
    </row>
    <row r="27" spans="1:24">
      <c r="B27" s="64"/>
    </row>
    <row r="29" spans="1:24">
      <c r="B29" s="64"/>
    </row>
  </sheetData>
  <mergeCells count="6">
    <mergeCell ref="A1:G1"/>
    <mergeCell ref="A2:G2"/>
    <mergeCell ref="A3:G3"/>
    <mergeCell ref="A5:G5"/>
    <mergeCell ref="A26:C26"/>
    <mergeCell ref="D26:F26"/>
  </mergeCells>
  <printOptions horizontalCentered="1" verticalCentered="1"/>
  <pageMargins left="0.31496062992125984" right="0.31496062992125984" top="0.59055118110236227" bottom="0.39370078740157483" header="0.31496062992125984" footer="0.31496062992125984"/>
  <pageSetup paperSize="9" scale="60" orientation="portrait" r:id="rId1"/>
  <legacyDrawing r:id="rId2"/>
  <oleObjects>
    <oleObject progId="Figura do Microsoft Photo Editor 3.0" shapeId="18433" r:id="rId3"/>
  </oleObjects>
</worksheet>
</file>

<file path=xl/worksheets/sheet2.xml><?xml version="1.0" encoding="utf-8"?>
<worksheet xmlns="http://schemas.openxmlformats.org/spreadsheetml/2006/main" xmlns:r="http://schemas.openxmlformats.org/officeDocument/2006/relationships">
  <dimension ref="A1:F23"/>
  <sheetViews>
    <sheetView showGridLines="0" workbookViewId="0">
      <selection activeCell="D20" sqref="D20:D22"/>
    </sheetView>
  </sheetViews>
  <sheetFormatPr defaultColWidth="9" defaultRowHeight="12.75"/>
  <cols>
    <col min="1" max="1" width="7" customWidth="1"/>
    <col min="2" max="2" width="57.28515625" customWidth="1"/>
    <col min="4" max="4" width="11.28515625" customWidth="1"/>
    <col min="5" max="5" width="15.42578125" customWidth="1"/>
    <col min="6" max="6" width="17.5703125" customWidth="1"/>
    <col min="7" max="7" width="9.140625" customWidth="1"/>
  </cols>
  <sheetData>
    <row r="1" spans="1:6">
      <c r="A1" s="123" t="s">
        <v>19</v>
      </c>
      <c r="B1" s="124"/>
      <c r="C1" s="124"/>
      <c r="D1" s="124"/>
      <c r="E1" s="124"/>
      <c r="F1" s="125"/>
    </row>
    <row r="2" spans="1:6">
      <c r="A2" s="2" t="s">
        <v>20</v>
      </c>
      <c r="B2" s="3" t="s">
        <v>21</v>
      </c>
      <c r="C2" s="3" t="s">
        <v>22</v>
      </c>
      <c r="D2" s="3" t="s">
        <v>23</v>
      </c>
      <c r="E2" s="3" t="s">
        <v>24</v>
      </c>
      <c r="F2" s="4" t="s">
        <v>25</v>
      </c>
    </row>
    <row r="3" spans="1:6" s="1" customFormat="1">
      <c r="A3" s="5"/>
      <c r="B3" s="6"/>
      <c r="C3" s="6"/>
      <c r="D3" s="6"/>
      <c r="E3" s="6"/>
      <c r="F3" s="7"/>
    </row>
    <row r="4" spans="1:6">
      <c r="A4" s="8"/>
      <c r="B4" s="3" t="s">
        <v>14</v>
      </c>
      <c r="C4" s="9"/>
      <c r="D4" s="9"/>
      <c r="E4" s="9"/>
      <c r="F4" s="10"/>
    </row>
    <row r="5" spans="1:6" ht="255">
      <c r="A5" s="11">
        <v>1</v>
      </c>
      <c r="B5" s="12" t="str">
        <f>Planilha!C11</f>
        <v xml:space="preserve">Caminhonete tipo Pick-Up 4X4, transmissão automática: Motor com potência a partir de 200CV, cabine dupla, diesel, cor branca, quatro portas, zero km, fabricação/modelo ano 2022 ou superior. Registrado e emplacado (1º emplacamento) e todas as despesas de Licenciamento e Seguro Obrigatório serão de responsabilidade do fornecedor. Veículos deverão estar com o tanque de combustível totalmente abastecido. OPCIONAIS DIVERSOS: Ar condicionado de fábrica e ar quente, direção hidráulica ou elétrica, rodas de liga leve aro 17 ou superior, pneus a partir de 255/60 R17, bancos em couro de fábrica, encosto de cabeça para todos os ocupantes, cinto de três pontas para todos os ocupantes, retrovisores elétricos, central multimídia de fábrica com tela de mínimo de 6 polegadas, entrada USB, rádio, conexão Bluetooth, sistema de alto-falantes internos, compatíveis com a potência do equipamento de som a ser fornecido, câmera de ré, sensor de estacionamento traseiro, airbags (frontais),  Freio ABS com EBD.  Carga útil (total do veículo) de no mínimo de 700 kg, transmissão automático de no mínimo 6 marchas, sendo 5 a frente e uma ré,  tanque de combustível com no mínimo 70 litros, protetor de cárter, para-barros dianteiros e traseiros, capota marítima, estribos laterais, para-choque dianteiro na cor do veículo,   vidros e travas elétricas nas 04(quatro) portas, protetor de caçamba de material plástico ou protetor a base de aplicação de poliuréia. 
Entrega Técnica: Será realizada pelo fabricante, ou representante qualificado e autorizado, em até 5 (cinco) dias após recebimento parcial do bem.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às unidades.
</v>
      </c>
      <c r="C5" s="13" t="s">
        <v>26</v>
      </c>
      <c r="D5" s="14">
        <f>Planilha!E11+Planilha!E12</f>
        <v>5</v>
      </c>
      <c r="E5" s="15">
        <f>Planilha!F11</f>
        <v>307796.02</v>
      </c>
      <c r="F5" s="16">
        <f>D5*E5</f>
        <v>1538980.1</v>
      </c>
    </row>
    <row r="6" spans="1:6" ht="255">
      <c r="A6" s="17">
        <v>2</v>
      </c>
      <c r="B6" s="18" t="str">
        <f>Planilha!C13</f>
        <v xml:space="preserve">Caminhonete tipo Pick-Up 4X4, transmissão automática: Motor com potência a partir de 190CV, cabine dupla, diesel, cor branca, quatro portas, zero km, fabricação/modelo ano 2022 ou superior. Registrado e emplacado (1º emplacamento) e todas as despesas de Licenciamento e Seguro Obrigatório serão de responsabilidade do fornecedor. Veículos deverão estar com o tanque de combustível totalmente abastecido. OPCIONAIS DIVERSOS: Ar condicionado de fábrica e ar quente, direção hidráulica ou elétrica, rodas de liga leve aro 17 ou superior, pneus a partir de 255/60 R17, bancos em couro de fábrica, encosto de cabeça para todos os ocupantes, cinto de três pontas para todos os ocupantes, retrovisores elétricos, central multimídia de fábrica com tela de mínimo de 6 polegadas, entrada USB, rádio, conexão Bluetooth, sistema de alto-falantes internos, compatíveis com a potência do equipamento de som a ser fornecido, câmera de ré, sensor de estacionamento traseiro, airbags (frontais),  Freio ABS com EBD.  Carga útil (total do veículo) de no mínimo de 700 kg, transmissão automático de no mínimo 6 marchas, sendo 5 a frente e uma ré,  tanque de combustível com no mínimo 70 litros, protetor de cárter, para-barros dianteiros e traseiros, capota marítima, estribos laterais, para-choque dianteiro na cor do veículo,   vidros e travas elétricas nas 04(quatro) portas, protetor de caçamba de material plástico ou protetor a base de aplicação de poliuréia. 
Entrega Técnica: Será realizada pelo fabricante, ou representante qualificado e autorizado, em até 5 (cinco) dias após recebimento parcial do bem.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às unidades.
</v>
      </c>
      <c r="C6" s="19" t="s">
        <v>26</v>
      </c>
      <c r="D6" s="20">
        <f>Planilha!E13+Planilha!E14</f>
        <v>8</v>
      </c>
      <c r="E6" s="21">
        <f>Planilha!F13</f>
        <v>307796.02</v>
      </c>
      <c r="F6" s="22">
        <f t="shared" ref="F6:F22" si="0">D6*E6</f>
        <v>2462368.16</v>
      </c>
    </row>
    <row r="7" spans="1:6">
      <c r="A7" s="8"/>
      <c r="B7" s="3" t="s">
        <v>16</v>
      </c>
      <c r="C7" s="9"/>
      <c r="D7" s="9"/>
      <c r="E7" s="9"/>
      <c r="F7" s="10"/>
    </row>
    <row r="8" spans="1:6" ht="255">
      <c r="A8" s="11">
        <v>3</v>
      </c>
      <c r="B8" s="12" t="str">
        <f>Planilha!C16</f>
        <v xml:space="preserve">PICK-UP COMPACTA CABINE DUPLA; zero km, fabricação/modelo ano 2022 ou superior, cor branca, 5 lugares. Câmbio automático com no mínimo de 05 marchas a frente e uma ré, potência mínima de 108CV, combustível flex (álcool/gasolina), 04 portas, ar condicionado de fábrica, direção elétrica ou hidráulica, aro 15, pneus a partir de 175/65/R14, airbags frontais, freio ABS, desembaçador de vidro traseiro, cinto de segurança de 3 pontos para todos os passageiros, encosto de cabeça para todos ocupantes, alarme de fábrica, bancos em tecido, sistema de som de fábrica com rádio e conexão USB, jogo de tapetes, emplacado em nome da CODEVASF-2ªSR no DETRAN/BA, com taxas e impostos pagos por conta do fornecedor. 
Nos valores propostos estão inclusos todos os custos operacionais, encargos previdenciários, trabalhistas, tributários, comerciais e quaisquer outros que incidam direta ou indiretamente no fornecimento dos bens. Veículos deverão estar com o tanque de combustível totalmente abastecido.
Entrega Técnica: será realizada pelo fabricante ou representante qualificado e autorizado, em até 5 (cinco) dias após recebimento parcial do bem. Obs.: referente às especificações técnicas será tolerada uma margem de (+/-) 5% (cinco por cento) em relação as unidades.
</v>
      </c>
      <c r="C8" s="13" t="s">
        <v>26</v>
      </c>
      <c r="D8" s="23">
        <f>Planilha!E16</f>
        <v>2</v>
      </c>
      <c r="E8" s="15">
        <f>Planilha!F16</f>
        <v>129899.29</v>
      </c>
      <c r="F8" s="16">
        <f t="shared" si="0"/>
        <v>259798.58</v>
      </c>
    </row>
    <row r="9" spans="1:6" ht="255">
      <c r="A9" s="11">
        <v>4</v>
      </c>
      <c r="B9" s="12" t="str">
        <f>Planilha!C18</f>
        <v xml:space="preserve">PICK-UP FLEX Compacta: Veículo zero quilômetro; cor branca, potência do motor mínima de108CV; combustível flex (álcool/gasolina) 02 portas, capacidade para 2 lugares, ano/modelo 2022 ou superior. Registrado e emplacado em nome da CODEVASF-2ªSR no DETRAN-BA (1º emplacamento) com todas as despesas de Licenciamento e Seguro Obrigatório sendo de responsabilidade do fornecedor. Bancos em tecido, câmbio manual de 5 marchas a frente e 1 marcha ré, freios ABS, airbags frontais, ar condicionado de fábrica; acessórios de segurança e sinalização exigidos pela legislação brasileira para a categoria. Direção elétrica ou hidráulica; vidros elétricos, alarme, compartimento de carga: caçamba com capacidade mínima de 700 kg, protetor de caçamba, capota marítima, chapa protetora de motor e jogo de tapetes. Sistema de som com rádio e conexão USB. Veículos deverão estar com o tanque de combustível totalmente abastecido.
Entrega Técnica: Será realizada pelo fabricante, ou representante qualificado e autorizado, em até 5 (cinco) dias após recebimento parcial do bem.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às unidades.
</v>
      </c>
      <c r="C9" s="13" t="s">
        <v>26</v>
      </c>
      <c r="D9" s="23">
        <f>Planilha!E18</f>
        <v>20</v>
      </c>
      <c r="E9" s="15">
        <f>Planilha!F18</f>
        <v>126470.63</v>
      </c>
      <c r="F9" s="16">
        <f t="shared" si="0"/>
        <v>2529412.6</v>
      </c>
    </row>
    <row r="10" spans="1:6" ht="242.25">
      <c r="A10" s="11">
        <v>5</v>
      </c>
      <c r="B10" s="12" t="str">
        <f>Planilha!C19</f>
        <v>PICK-UP FLEX Compacta: Veículo zero quilômetro; cor branca, potência do motor mínima de108CV; combustível flex (álcool/gasolina) 02 portas, capacidade para 2 lugares, ano/modelo 2022 ou superior. Registrado e emplacado em nome da CODEVASF-2ªSR no DETRAN-BA (1º emplacamento) com todas as despesas de Licenciamento e Seguro Obrigatório sendo de responsabilidade do fornecedor. Bancos em tecido, câmbio manual de 5 marchas a frente e 1 marcha ré, freios ABS, airbags frontais, ar condicionado de fábrica; acessórios de segurança e sinalização exigidos pela legislação brasileira para a categoria. Direção elétrica ou hidráulica; vidros elétricos, alarme, compartimento de carga: caçamba com capacidade mínima de 700 kg, protetor de caçamba, capota marítima, chapa protetora de motor e jogo de tapetes. Sistema de som com rádio e conexão USB. Veículos deverão estar com o tanque de combustível totalmente abastecido.
Entrega Técnica: Será realizada pelo fabricante, ou representante qualificado e autorizado, em até 5 (cinco) dias após recebimento parcial do bem. Nos valores propostos estão inclusos todos os custos operacionais, encargos previdenciários, trabalhistas, tributários, comerciais e quaisquer outros que incidam direta ou indiretamente no fornecimento dos bens. Obs.: referente às especificações técnicas será tolerada uma margem de (+/-) 5% (cinco por cento) em relação às unidades. Cota de até 25% - Exclusivo para ME e EPP) -  Cota principal Item 6.</v>
      </c>
      <c r="C10" s="13" t="s">
        <v>26</v>
      </c>
      <c r="D10" s="23">
        <f>Planilha!E19</f>
        <v>4</v>
      </c>
      <c r="E10" s="15">
        <f>Planilha!F19</f>
        <v>126470.63</v>
      </c>
      <c r="F10" s="16">
        <f t="shared" si="0"/>
        <v>505882.52</v>
      </c>
    </row>
    <row r="11" spans="1:6">
      <c r="A11" s="11">
        <v>6</v>
      </c>
      <c r="B11" s="12" t="str">
        <f>Planilha!C20</f>
        <v>VEÍCULO FURGÃO PEQUENO</v>
      </c>
      <c r="C11" s="13" t="s">
        <v>26</v>
      </c>
      <c r="D11" s="23" t="str">
        <f>Planilha!E20</f>
        <v>Quantidade</v>
      </c>
      <c r="E11" s="15" t="str">
        <f>Planilha!F20</f>
        <v>Preço Unitário</v>
      </c>
      <c r="F11" s="16" t="e">
        <f t="shared" si="0"/>
        <v>#VALUE!</v>
      </c>
    </row>
    <row r="12" spans="1:6" ht="229.5">
      <c r="A12" s="11">
        <v>7</v>
      </c>
      <c r="B12" s="12" t="str">
        <f>Planilha!C21</f>
        <v>Veículo Furgão Pequeno - Veículo utilitário, 0 (zero) km, Ano/Modelo: 2022 ou superior, cor branca, potência mínima do motor de 88cv, transmissão manual mínima de 05 (cinco) marchas a frente e 01 (uma) á ré, capacidade de 2 passageiros, capacidade de carga mínima 650 kg, bicombustível, carroceria tipo baú, fechada e com portas para acesso, rodas de aço com dimensões mínimas de r - 14, ar condicionado, direção hidráulica ou elétrica, tapetes de borracha para o assoalho, protetor de cárter; capacidade mínima do tanque de gasolina 50 litros; airbag duplo frontal; capacidade mínima de cilindrada 1.4; sistema de freios ABS. Os veículos devem ser dotados de todos os equipamentos exigidos pelo CONTRAN e DENATRAN bem como os itens de série não especificados.Os veículos deverão ser entregues documentados e emplacados no Estado da Bahia. Todas as despesas por conta do Fornecedor. Referente às especificações técnicas será tolerada uma margem de (+/-) 5% (cinco por cento) em relação as unidades. Veículos deverão estar com o tanque de combustível totalmente abastecido.</v>
      </c>
      <c r="C12" s="13" t="s">
        <v>26</v>
      </c>
      <c r="D12" s="23">
        <f>Planilha!E21</f>
        <v>20</v>
      </c>
      <c r="E12" s="15">
        <f>Planilha!F21</f>
        <v>116127.48</v>
      </c>
      <c r="F12" s="16">
        <f t="shared" si="0"/>
        <v>2322549.6</v>
      </c>
    </row>
    <row r="13" spans="1:6">
      <c r="A13" s="8"/>
      <c r="B13" s="3" t="s">
        <v>17</v>
      </c>
      <c r="C13" s="9"/>
      <c r="D13" s="9"/>
      <c r="E13" s="9"/>
      <c r="F13" s="10"/>
    </row>
    <row r="14" spans="1:6" ht="255">
      <c r="A14" s="11">
        <v>8</v>
      </c>
      <c r="B14" s="12" t="str">
        <f>Planilha!C24</f>
        <v xml:space="preserve">VEÍCULO VAN. Cor branca. Veículo zero quilômetro, modelo e fabricação 2022 ou superior à emissão da ordem de fornecimento. Registrado e emplacado (1º emplacamento) e todas as despesas de Licenciamento e Seguro Obrigatório serão do fornecedor. Combustível óleo diesel, potência mínima de 130CV. Motor de 4 cilindros. Caixa de câmbio manual de 06 marchas. Capacidade mínima do tanque de combustível de 75 litros. Capacidade de passageiros 15+1 (total de 16 passageiros). Com ar condicionado original de fábrica. Direção hidráulica ou elétrica. Pneus 225/75R16C. Vidros elétricos nas portas dianteiras, travas elétricas, retrovisores elétricos, encosto de cabeça para todos ocupantes. Sistema de som com  rádio e entrada USB. Freios ABS, Tapetes. Desembaçador do vidro traseiro. Airbag frontais. Garantia de 36 meses. Veículos deverão estar com o tanque de combustível totalmente abastecido.
Entrega Técnica: será realizada pelo fabricante ou representante qualificado e autorizado, em até 5 (cinco) dias após recebimento parcial do bem. Obs.: referente às especificações técnicas será tolerada uma margem de (+/-) 5% (cinco por cento) em relação as unidades.
</v>
      </c>
      <c r="C14" s="13" t="s">
        <v>26</v>
      </c>
      <c r="D14" s="23">
        <f>Planilha!E24</f>
        <v>7</v>
      </c>
      <c r="E14" s="23">
        <f>Planilha!F24</f>
        <v>329102.40999999997</v>
      </c>
      <c r="F14" s="16">
        <f t="shared" si="0"/>
        <v>2303716.8699999996</v>
      </c>
    </row>
    <row r="15" spans="1:6" ht="255">
      <c r="A15" s="11">
        <v>9</v>
      </c>
      <c r="B15" s="12" t="str">
        <f>Planilha!C25</f>
        <v xml:space="preserve">VEÍCULO VAN. Cor branca. Veículo zero quilômetro, modelo e fabricação 2022 ou superior à emissão da ordem de fornecimento. Registrado e emplacado (1º emplacamento) e todas as despesas de Licenciamento e Seguro Obrigatório serão do fornecedor. Combustível óleo diesel, potência mínima de 130CV. Motor de 4 cilindros. Caixa de câmbio manual de 06 marchas. Capacidade mínima do tanque de combustível de 75 litros. Capacidade de passageiros 15+1 (total de 16 passageiros). Com ar condicionado original de fábrica. Direção hidráulica ou elétrica. Pneus 225/75R16C. Vidros elétricos nas portas dianteiras, travas elétricas, retrovisores elétricos, encosto de cabeça para todos ocupantes. Sistema de som com  rádio e entrada USB. Freios ABS, Tapetes. Desembaçador do vidro traseiro. Airbag frontais. Garantia de 36 meses. Veículos deverão estar com o tanque de combustível totalmente abastecido.
Entrega Técnica: será realizada pelo fabricante ou representante qualificado e autorizado, em até 5 (cinco) dias após recebimento parcial do bem. Obs.: referente às especificações técnicas será tolerada uma margem de (+/-) 5% (cinco por cento) em relação as unidades. Cota de até 25% - Exclusivo para ME e EPP) -  Cota principal Item 10.
</v>
      </c>
      <c r="C15" s="13" t="s">
        <v>26</v>
      </c>
      <c r="D15" s="23">
        <f>Planilha!E25</f>
        <v>1</v>
      </c>
      <c r="E15" s="23">
        <f>Planilha!F25</f>
        <v>329102.40999999997</v>
      </c>
      <c r="F15" s="16">
        <f t="shared" si="0"/>
        <v>329102.40999999997</v>
      </c>
    </row>
    <row r="16" spans="1:6">
      <c r="A16" s="11">
        <v>10</v>
      </c>
      <c r="B16" s="12" t="e">
        <f>Planilha!#REF!</f>
        <v>#REF!</v>
      </c>
      <c r="C16" s="13" t="s">
        <v>26</v>
      </c>
      <c r="D16" s="23" t="e">
        <f>Planilha!#REF!</f>
        <v>#REF!</v>
      </c>
      <c r="E16" s="23" t="e">
        <f>Planilha!#REF!</f>
        <v>#REF!</v>
      </c>
      <c r="F16" s="16" t="e">
        <f t="shared" si="0"/>
        <v>#REF!</v>
      </c>
    </row>
    <row r="17" spans="1:6">
      <c r="A17" s="11">
        <v>11</v>
      </c>
      <c r="B17" s="12" t="e">
        <f>Planilha!#REF!</f>
        <v>#REF!</v>
      </c>
      <c r="C17" s="13" t="s">
        <v>26</v>
      </c>
      <c r="D17" s="23" t="e">
        <f>Planilha!#REF!</f>
        <v>#REF!</v>
      </c>
      <c r="E17" s="23" t="e">
        <f>Planilha!#REF!</f>
        <v>#REF!</v>
      </c>
      <c r="F17" s="16" t="e">
        <f t="shared" si="0"/>
        <v>#REF!</v>
      </c>
    </row>
    <row r="18" spans="1:6">
      <c r="A18" s="17">
        <v>12</v>
      </c>
      <c r="B18" s="18" t="e">
        <f>Planilha!#REF!</f>
        <v>#REF!</v>
      </c>
      <c r="C18" s="13" t="s">
        <v>26</v>
      </c>
      <c r="D18" s="23" t="e">
        <f>Planilha!#REF!</f>
        <v>#REF!</v>
      </c>
      <c r="E18" s="23" t="e">
        <f>Planilha!#REF!</f>
        <v>#REF!</v>
      </c>
      <c r="F18" s="22" t="e">
        <f t="shared" si="0"/>
        <v>#REF!</v>
      </c>
    </row>
    <row r="19" spans="1:6">
      <c r="A19" s="8"/>
      <c r="B19" s="3" t="s">
        <v>17</v>
      </c>
      <c r="C19" s="9"/>
      <c r="D19" s="9"/>
      <c r="E19" s="9"/>
      <c r="F19" s="10"/>
    </row>
    <row r="20" spans="1:6">
      <c r="A20" s="24">
        <v>13</v>
      </c>
      <c r="B20" s="25" t="e">
        <f>Planilha!#REF!</f>
        <v>#REF!</v>
      </c>
      <c r="C20" s="26" t="s">
        <v>26</v>
      </c>
      <c r="D20" s="27" t="e">
        <f>Planilha!#REF!+Planilha!#REF!</f>
        <v>#REF!</v>
      </c>
      <c r="E20" s="28" t="e">
        <f>Planilha!#REF!</f>
        <v>#REF!</v>
      </c>
      <c r="F20" s="29" t="e">
        <f t="shared" si="0"/>
        <v>#REF!</v>
      </c>
    </row>
    <row r="21" spans="1:6">
      <c r="A21" s="30">
        <v>14</v>
      </c>
      <c r="B21" s="31" t="e">
        <f>Planilha!#REF!</f>
        <v>#REF!</v>
      </c>
      <c r="C21" s="32" t="s">
        <v>26</v>
      </c>
      <c r="D21" s="33" t="e">
        <f>Planilha!#REF!+Planilha!#REF!</f>
        <v>#REF!</v>
      </c>
      <c r="E21" s="34" t="e">
        <f>Planilha!#REF!</f>
        <v>#REF!</v>
      </c>
      <c r="F21" s="35" t="e">
        <f t="shared" si="0"/>
        <v>#REF!</v>
      </c>
    </row>
    <row r="22" spans="1:6">
      <c r="A22" s="11">
        <v>15</v>
      </c>
      <c r="B22" s="12" t="e">
        <f>Planilha!#REF!</f>
        <v>#REF!</v>
      </c>
      <c r="C22" s="13" t="s">
        <v>26</v>
      </c>
      <c r="D22" s="36" t="e">
        <f>Planilha!#REF!+Planilha!#REF!</f>
        <v>#REF!</v>
      </c>
      <c r="E22" s="15" t="e">
        <f>Planilha!#REF!</f>
        <v>#REF!</v>
      </c>
      <c r="F22" s="16" t="e">
        <f t="shared" si="0"/>
        <v>#REF!</v>
      </c>
    </row>
    <row r="23" spans="1:6" ht="15.75">
      <c r="A23" s="126" t="s">
        <v>27</v>
      </c>
      <c r="B23" s="127"/>
      <c r="C23" s="127"/>
      <c r="D23" s="127"/>
      <c r="E23" s="127"/>
      <c r="F23" s="37" t="e">
        <f>SUM(F5:F22)</f>
        <v>#VALUE!</v>
      </c>
    </row>
  </sheetData>
  <mergeCells count="2">
    <mergeCell ref="A1:F1"/>
    <mergeCell ref="A23:E23"/>
  </mergeCells>
  <pageMargins left="0.511811024" right="0.511811024" top="0.78740157499999996" bottom="0.78740157499999996" header="0.31496062000000002" footer="0.31496062000000002"/>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Planilha</vt:lpstr>
      <vt:lpstr>Resumo</vt:lpstr>
      <vt:lpstr>Planilha!Area_de_impressao</vt:lpstr>
      <vt:lpstr>Planilha!Titulos_de_impressao</vt:lpstr>
    </vt:vector>
  </TitlesOfParts>
  <Company>CODEVASF</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CODEVASF 2ªSR</dc:creator>
  <cp:lastModifiedBy>joao.machado</cp:lastModifiedBy>
  <cp:lastPrinted>2022-10-20T12:21:22Z</cp:lastPrinted>
  <dcterms:created xsi:type="dcterms:W3CDTF">2008-09-30T13:15:00Z</dcterms:created>
  <dcterms:modified xsi:type="dcterms:W3CDTF">2022-10-20T12:54:01Z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1046-11.2.0.11074</vt:lpwstr>
  </property>
  <property fmtid="{D5CDD505-2E9C-101B-9397-08002B2CF9AE}" pid="3" name="ICV">
    <vt:lpwstr>3C2EABEB4BA34C389F85E2531D0821E5</vt:lpwstr>
  </property>
</Properties>
</file>