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000" windowHeight="9675"/>
  </bookViews>
  <sheets>
    <sheet name="Planilha" sheetId="14" r:id="rId1"/>
  </sheets>
  <definedNames>
    <definedName name="_xlnm._FilterDatabase" localSheetId="0" hidden="1">Planilha!$A$6:$L$25</definedName>
    <definedName name="_xlnm.Print_Area" localSheetId="0">Planilha!$A$1:$H$40</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Planilha!$1:$7</definedName>
  </definedNames>
  <calcPr calcId="124519" iterateDelta="1E-4"/>
</workbook>
</file>

<file path=xl/calcChain.xml><?xml version="1.0" encoding="utf-8"?>
<calcChain xmlns="http://schemas.openxmlformats.org/spreadsheetml/2006/main">
  <c r="F18" i="14"/>
  <c r="G18" s="1"/>
  <c r="B9"/>
  <c r="F9"/>
  <c r="G9" s="1"/>
  <c r="G29"/>
  <c r="G28"/>
  <c r="G24"/>
  <c r="G23"/>
  <c r="F21"/>
  <c r="G21" s="1"/>
  <c r="B21"/>
  <c r="G20"/>
  <c r="B18"/>
  <c r="G17"/>
  <c r="F15"/>
  <c r="G15" s="1"/>
  <c r="B15"/>
  <c r="G14"/>
  <c r="F12"/>
  <c r="G12" s="1"/>
  <c r="B12"/>
  <c r="G11"/>
  <c r="G8"/>
  <c r="G30" l="1"/>
  <c r="G25"/>
  <c r="G33" l="1"/>
</calcChain>
</file>

<file path=xl/sharedStrings.xml><?xml version="1.0" encoding="utf-8"?>
<sst xmlns="http://schemas.openxmlformats.org/spreadsheetml/2006/main" count="59" uniqueCount="41">
  <si>
    <t>Ministério  do Desenvolvimento Regional – MDR
Companhia  de  Desenvolvimento  dos  Vales  do  São  Francisco e do Parnaíba
2ª SUPERINTENDÊNCIA REGIONAL</t>
  </si>
  <si>
    <t>PLANILHA ORÇAMENTÁRIA - ESPECIFICAÇÃO TÉCNICA - ANEXO II</t>
  </si>
  <si>
    <t>ITEM</t>
  </si>
  <si>
    <t>CATMAT</t>
  </si>
  <si>
    <t>UNIDADE</t>
  </si>
  <si>
    <t>V. UNITÁRIO - R$</t>
  </si>
  <si>
    <t>V. TOTAL - R$</t>
  </si>
  <si>
    <t>BR 478163</t>
  </si>
  <si>
    <t>Unidade</t>
  </si>
  <si>
    <t>(COTA DE ATE 25% - Exclusivo para ME e EPP):</t>
  </si>
  <si>
    <t>BR 478162</t>
  </si>
  <si>
    <t>BR 471979</t>
  </si>
  <si>
    <r>
      <t>Caminhão compactador de lixo - novo, cor branca, potência mínima 155 cv, motor diesel,</t>
    </r>
    <r>
      <rPr>
        <sz val="11"/>
        <rFont val="Arial"/>
        <family val="2"/>
      </rPr>
      <t xml:space="preserve"> ar condicionado original instalado pela fábrica, sistema completo de som, direção hidráulica ou similar, lameiro de borracha, PTB mínimo 9500 kg e carga útil de 6100 kg, com COLETOR COMPACTADOR de resíduos sólidos, novo, montado, capacidade mínima de lixo compactado 6 m³, comandos hidráulicos para abertura, descarga e fechamento, com comando por alavancas. Sinalização sonora de marcha ré, bomba de acionamento acoplada diretamente à tomada de força do chassi ou por meio de cardan, depósito em chapa de aço SAE 1010/20, trava e destrava manual da estrutura da porta traseira acionado por cilindros hidráulicos, força de compactação mínima 8.000 Kgf, força do escudo ejetor mínima 1.300 Kgf, taxa de compactação mínima de 3:1, caixa de chorume com capacidade mínima de 90 litros, teto em chapa lisa, cilindro de dupla ação e sistema de carregamento traseiro, plataforma traseira para mínimo 04 pessoas, garras de sustentação para operadores, iluminação na praça de carga traseira para trabalho noturno, acessórios de segurança e sinalização exigidos pela legislação brasileira para a categoria. Adaptado com chave geral para baterias, caixa/dispositivo protetor de baterias, suporte para estepe e demais equipamentos de segurança exigidos pelo CONTRAN. Emplacado e licenciado em nome da Codevasf, sendo o emplacamento no local de entrega, com todos os impostos e taxas pagos referentes ao ano de entrega do veículo. Com entrega técnica. Com logomarca da CODEVASF silkada em local visível, conforme modelo no edital. Abastecido com no mínimo ¼ do tanque de combustível. Assistência Técnica Autorizada para o bem ofertado, tanto para o veículo como para o equipamento, no Estado de entrega. O veículo deverá ter garantia mínima de 12 meses.</t>
    </r>
  </si>
  <si>
    <t>BR 466040</t>
  </si>
  <si>
    <r>
      <t>Caminhão toco basculante com caçamba metálica, potência mínima 185 cv,</t>
    </r>
    <r>
      <rPr>
        <sz val="11"/>
        <rFont val="Arial"/>
        <family val="2"/>
      </rPr>
      <t xml:space="preserve"> novo, ano de fabricação corrente, cor branca, sistema de injeção eletrônica, direção hidráulica, transmissão manual ou automática, ar condicionado de fábrica, PBT mínimo 14.000 kg, carga útil mínima de 9.000 kg, caçamba de capacidade volumétrica mínima 6,0 m³, tampa traseira basculante padrão com fechamento automático, pinos de cordas nas laterais frente e traseira, ângulo de basculamento mínimo de 45º, cilindro hidráulico central com no mínimo uma unidade, escada lateral, suporte para pá.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com taxas e impostos quitados. Logomarca da Codevasf silkada em local visível, abastecido com, no mínimo, ¼ do tanque de combustível.</t>
    </r>
  </si>
  <si>
    <r>
      <rPr>
        <b/>
        <sz val="11"/>
        <rFont val="Arial"/>
        <family val="2"/>
      </rPr>
      <t>Caminhão toco basculante com caçamba metálica, potência mínima 185 cv,</t>
    </r>
    <r>
      <rPr>
        <sz val="11"/>
        <rFont val="Arial"/>
        <family val="2"/>
      </rPr>
      <t xml:space="preserve"> novo, ano de fabricação corrente, cor branca, sistema de injeção eletrônica, direção hidráulica, transmissão manual ou automática, ar condicionado de fábrica, PBT mínimo 14.000 kg, carga útil mínima de 9.000 kg, caçamba de capacidade volumétrica mínima 6,0 m³, tampa traseira basculante padrão com fechamento automático, pinos de cordas nas laterais frente e traseira, ângulo de basculamento mínimo de 45º, cilindro hidráulico central com no mínimo uma unidade, escada lateral, suporte para pá.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com taxas e impostos quitados. Logomarca da Codevasf silkada em local visível, abastecido com, no mínimo, ¼ do tanque de combustível.</t>
    </r>
  </si>
  <si>
    <t>BR 478165</t>
  </si>
  <si>
    <r>
      <t>Caminhão trucado basculante com caçamba metálica, potência mínima 225 cv,</t>
    </r>
    <r>
      <rPr>
        <sz val="11"/>
        <rFont val="Arial"/>
        <family val="2"/>
      </rPr>
      <t xml:space="preserve"> novo, ano de fabricação corrente, cor branca, tração 6x2, direção hidráulica ou similar, transmissão manual ou automática, ar condicionado de fábrica, PBT de 23.000 kg, carga útil mínima de 15.500 kg, caçamba de capacidade volumétrica mínima 10,0 m³, tampa traseira basculante padrão com fechamento automático, pinos de cordas nas laterais frente e traseira, ângulo de basculamento mínimo de 45º, cilindro hidráulico central com no mínimo uma unidade, escada lateral, suporte para pá. Acompanha o veículo: macaco, chave de rodas, triângulo de sinalização, pneu estepe, manuais de bordo, faixas refletiva,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com taxas e impostos quitados. Logomarca da Codevasf silkada em local visível, abastecido com, no mínimo, ¼ do tanque de combustível.</t>
    </r>
  </si>
  <si>
    <r>
      <rPr>
        <b/>
        <sz val="11"/>
        <rFont val="Arial"/>
        <family val="2"/>
      </rPr>
      <t>Caminhão trucado basculante com caçamba metálica, potência mínima 225 cv,</t>
    </r>
    <r>
      <rPr>
        <sz val="11"/>
        <rFont val="Arial"/>
        <family val="2"/>
      </rPr>
      <t xml:space="preserve"> novo, ano de fabricação corrente, cor branca, tração 6x2, direção hidráulica ou similar, transmissão manual ou automática, ar condicionado de fábrica, PBT de 23.000 kg, carga útil mínima de 15.500 kg, caçamba de capacidade volumétrica mínima 10,0 m³, tampa traseira basculante padrão com fechamento automático, pinos de cordas nas laterais frente e traseira, ângulo de basculamento mínimo de 45º, cilindro hidráulico central com no mínimo uma unidade, escada lateral, suporte para pá. Acompanha o veículo: macaco, chave de rodas, triângulo de sinalização, pneu estepe, manuais de bordo, faixas refletiva,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com taxas e impostos quitados. Logomarca da Codevasf silkada em local visível, abastecido com, no mínimo, ¼ do tanque de combustível.</t>
    </r>
  </si>
  <si>
    <t>BR 466056</t>
  </si>
  <si>
    <r>
      <t>Caminhão munck novo, potência mínima de 185 cv,</t>
    </r>
    <r>
      <rPr>
        <sz val="11"/>
        <rFont val="Arial"/>
        <family val="2"/>
      </rPr>
      <t xml:space="preserve"> PBT mínimo de 14 t e capacidade de carga útil mínima de 9 t, momento de carga do guindauto de 12 tm, alcance horizontal do braço de 10 m. Acompanha o veículo: macaco, chave de rodas, triângulo de sinalização, pneu estepe, manuais de bordo, faixas refletivas, chave geral para baterias, caixa/dispositivo protetor de baterias e demais equipamentos de segurança exigidos pelo CONTRAN. Garantia mínima de 12 meses com todos os equipamentos e acessórios exigidos pelo Código Brasileiro de Trânsito. A marca ofertada deverá possuir Assistência Técnica Autorizada no estado de entrega do caminhão. O 1º emplacamento deverá ser em nome da Codevasf, com taxas e impostos quitados. Logomarca da Codevasf silkada em local visível, abastecido com, no mínimo, ¼ do tanque de combustível.</t>
    </r>
  </si>
  <si>
    <t>BR 214878</t>
  </si>
  <si>
    <t>TOTAL GERAL (R$)</t>
  </si>
  <si>
    <t>CAMINHÃO E CAÇAMBA</t>
  </si>
  <si>
    <t>BR0001937</t>
  </si>
  <si>
    <r>
      <rPr>
        <b/>
        <sz val="11"/>
        <color rgb="FFFF0000"/>
        <rFont val="Arial"/>
        <family val="2"/>
      </rPr>
      <t>Caminhão Toco</t>
    </r>
    <r>
      <rPr>
        <sz val="11"/>
        <color rgb="FFFF0000"/>
        <rFont val="Arial"/>
        <family val="2"/>
      </rPr>
      <t>, peso bruto total 16000 KG, carga útilmáxima de 10685 KG, disatância entre eixos 4,8M, Potência mínima de 189 CV (inclui cabine e chassi não inclui carroceria)</t>
    </r>
  </si>
  <si>
    <t xml:space="preserve">un </t>
  </si>
  <si>
    <t>BR0075531</t>
  </si>
  <si>
    <r>
      <rPr>
        <b/>
        <sz val="11"/>
        <color rgb="FFFF0000"/>
        <rFont val="Arial"/>
        <family val="2"/>
      </rPr>
      <t>Tanque de Aço Carbono</t>
    </r>
    <r>
      <rPr>
        <sz val="11"/>
        <color rgb="FFFF0000"/>
        <rFont val="Arial"/>
        <family val="2"/>
      </rPr>
      <t xml:space="preserve"> não revestido, para transporte de água com capacidade de 6M³, com bomba centriguga por tomada de força, vazão máxima 75 M³/H (inclui montagem, não inclui caminhão).</t>
    </r>
  </si>
  <si>
    <t>TOTAL</t>
  </si>
  <si>
    <r>
      <t>Caminhão com baú frigorífico- 6x2: caminhão trucado 6x2 (com 03 eixos), potência líquida de mínimo 256 CV (a 2300 rpm),</t>
    </r>
    <r>
      <rPr>
        <sz val="11"/>
        <rFont val="Arial"/>
        <family val="2"/>
      </rPr>
      <t xml:space="preserve"> peso bruto total homologado de mínimo 23.000 kg, direção hidráulica, com cabine climatizada (ar-condicionado) e som com entrada par pen driver. Baú com equipamento de refrigeração  e comprimento externo mínimo de 9.000 mm, largura externa mínima de 2.000 mm, altura externa mínima de 2.600 mm, com isolamento nas laterais de no mínimo 70 mm e restante de no mínimo de 100 mm em poliuretano injetado, revestimento externo lateral de alumínio pre-pintado  e restante em fiber-glass, revestimento interno em fiber-glass, com porta traseira de duas folhas com abertura total e quadradas, com uma porta lateral, com assoalho em alumínio extrudado canaletado, para-choque de acordo com a legislação vigente, iluminação geral em LED, pintura externa geral em branco pre-pintado e chassi preto. Acessórios: Corote de água, 01 caixa para ferramentas, barros metálicos ou de lonas, cantos dianteiros, perfil superior, quadro traseiro em inox, dobradiças, mancais, varões e fechaduras em inox, protetor lateral conforme Resolução 323/09 CONTRAN, faixas refletivas instaladas. Faixas de temperatura mínima dos refrigerados entre -18°C a +10°C. Veículo emplacado em nome da CODEVASF no DETRAN/BA, com taxas e impostos quitados, com garantia mínima de 12 meses sem limite de hora.
Observação 1: A licitante, por meio de um profissional qualificado, deverá realizar a entrega técnica do veículo num prazo máximo de até 05 (cinco) dias úteis a partir da entrega do bem na CODEVASF.
Observação 2: O veículo deverá ser entregue com o tanque de combustível cheio.
Obs 3.: Referente às especificações técnicas será tolerada uma margem de (+/-) 10% (por cento) em relação as unidades.</t>
    </r>
  </si>
  <si>
    <t>CAMINHÕES DIVERSOS - PROCESSO Nº 59520.001620/2022-53-e</t>
  </si>
  <si>
    <r>
      <t>Veículo de carga tipo caminhão 3/4, novo;</t>
    </r>
    <r>
      <rPr>
        <sz val="11"/>
        <rFont val="Arial"/>
        <family val="2"/>
      </rPr>
      <t xml:space="preserve"> carroceria de madeira nova e pneus novos; ano de fabricação mínimo: 2022, zero quilômetro; cor branca com logotipo da CODEVASF; potência mínima do motor: 137 cv; cilindros: 04 em linha; combustível: diesel; sistema de transmissão: câmbio manual de no mínimo 05 machas a frente e 01 a ré; Tipo de tração: traseira 4x2; embreagem: acionamento hidráulico, tipo monodisco a seco com revestimento orgânico; freios: a disco na dianteira e tambor ou disco na traseira, com ABS; direção: hidráulica convencional ou progressiva; sistema de suspensão: feixe de mola trapezoidal, barra estabilizadora e mortecedores hidráulicos de dupla ação (dianteira e traseira); capacidade mínima de carga: 4.000 kg. Logomarca da CODEVASF (pintura conforme anexo III).</t>
    </r>
  </si>
  <si>
    <t>Manoel Nicolau de Souza Neto</t>
  </si>
  <si>
    <t>Codevasf - Chefe da 2ª/GRR/UDT</t>
  </si>
  <si>
    <t>INTERVALO MÍNIMO DE LANCES</t>
  </si>
  <si>
    <t>QUANTIDADE</t>
  </si>
  <si>
    <r>
      <rPr>
        <b/>
        <sz val="11"/>
        <color theme="1"/>
        <rFont val="Arial"/>
        <family val="2"/>
      </rPr>
      <t>Observação:</t>
    </r>
    <r>
      <rPr>
        <sz val="11"/>
        <color theme="1"/>
        <rFont val="Arial"/>
        <family val="2"/>
      </rPr>
      <t xml:space="preserve"> foi adotado um intervalo mínimo de lances de </t>
    </r>
    <r>
      <rPr>
        <b/>
        <i/>
        <sz val="11"/>
        <color theme="1"/>
        <rFont val="Arial"/>
        <family val="2"/>
      </rPr>
      <t>R$ 100,00</t>
    </r>
    <r>
      <rPr>
        <sz val="11"/>
        <color theme="1"/>
        <rFont val="Arial"/>
        <family val="2"/>
      </rPr>
      <t xml:space="preserve"> (cem reais) porque trata-se de um valor inferior a </t>
    </r>
    <r>
      <rPr>
        <b/>
        <sz val="11"/>
        <color theme="1"/>
        <rFont val="Arial"/>
        <family val="2"/>
      </rPr>
      <t>0,5%</t>
    </r>
    <r>
      <rPr>
        <sz val="11"/>
        <color theme="1"/>
        <rFont val="Arial"/>
        <family val="2"/>
      </rPr>
      <t xml:space="preserve"> (meio por cento) do valor unitário de todos os itens a serem licitados e considerando-se que não há normativa na Codevasf que trate sobre o intervalo mínimo de lances para Pregões Eletrônicos - Sistemas de Registros de Preços (PE/SRP), e por entender que nada impede que seja dado um desconto maior pelas licitantes.</t>
    </r>
  </si>
  <si>
    <r>
      <rPr>
        <b/>
        <sz val="11"/>
        <rFont val="Arial"/>
        <family val="2"/>
      </rPr>
      <t>Caminhão pipa 12.000 L: Caminhão pipa com capacidade de 12.000 litros,</t>
    </r>
    <r>
      <rPr>
        <sz val="11"/>
        <rFont val="Arial"/>
        <family val="2"/>
      </rPr>
      <t xml:space="preserve"> potência mínima 220 cv, ano de fabricação corrente, zero km, cor branca, ar condicionado de fábrica, PBT MÍNIMO LEGAL de 23.000 kg e carga útil mínima de 15000 kg, combustível diesel, com carroceria tipo pipa, tanque para água construído em aço carbono, tratamento interno com tinta epóxi, chapa em aço 1020 mínimo 4,50 mm, com quebra ondas, carretel com mangueira de alta pressão com bico regulável e comprimento mínimo de 15 metros com 1 polegada, suporte para fixar magote e válvula de sucção, fixação através de vigas em aço carbono, bomba acionada por tomada força através de cardã para auto carregamento, com sistema traseiro para aspersão de água, chuveiro traseiro e bico de pato lateral, com lameiro de borracha, guarda corpo na parte superior do reservatório que atenda a NR12, faixas refletivas, proteção lateral, chave geral para baterias, caixa/dispositivo protetor de baterias e demais equipamentos de segurança exigidos pelo Código de Trânsito Brasileiro/CONTRAN, abastecido com no mínimo ¼ do tanque de combustível. O 1º emplacamento deverá ser em nome da Codevasf, no local de entrega do bem, na categoria particular, com taxas e impostos quitados, com logomarca da CODEVASF silkada nas portas. Garantia mínima de 12 meses e assistência técnica autorizada no estado de entrega do caminhão. Com entrega técnica.</t>
    </r>
  </si>
  <si>
    <r>
      <t xml:space="preserve">Caminhão pipa 12.000 L: Caminhão pipa com capacidade de 12.000 litros, </t>
    </r>
    <r>
      <rPr>
        <sz val="11"/>
        <rFont val="Arial"/>
        <family val="2"/>
      </rPr>
      <t>potência mínima 220 cv, ano de fabricação corrente, zero km, cor branca, ar condicionado de fábrica, PBT MÍNIMO LEGAL de 23.000 kg e carga útil mínima de 15000 kg, combustível diesel, com carroceria tipo pipa, tanque para água construído em aço carbono, tratamento interno com tinta epóxi, chapa em aço 1020 mínimo 4,50 mm, com quebra ondas, carretel com mangueira de alta pressão com bico regulável e comprimento mínimo de 15 metros com 1 polegada, suporte para fixar magote e válvula de sucção, fixação através de vigas em aço carbono, bomba acionada por tomada força através de cardã para auto carregamento, com sistema traseiro para aspersão de água, chuveiro traseiro e bico de pato lateral, com lameiro de borracha, guarda corpo na parte superior do reservatório que atenda a NR12, faixas refletivas, proteção lateral, chave geral para baterias, caixa/dispositivo protetor de baterias e demais equipamentos de segurança exigidos pelo Código de Trânsito Brasileiro/CONTRAN, abastecido com no mínimo ¼ do tanque de combustível. O 1º emplacamento deverá ser em nome da Codevasf, no local de entrega do bem, na categoria particular, com taxas e impostos quitados, com logomarca da CODEVASF silkada nas portas. Garantia mínima de 12 meses e assistência técnica autorizada no estado de entrega do caminhão. Com entrega técnica.</t>
    </r>
  </si>
  <si>
    <t>Bom Jesus da Lapa - Bahia, 27 de Outubro de 2022.</t>
  </si>
</sst>
</file>

<file path=xl/styles.xml><?xml version="1.0" encoding="utf-8"?>
<styleSheet xmlns="http://schemas.openxmlformats.org/spreadsheetml/2006/main">
  <numFmts count="5">
    <numFmt numFmtId="44" formatCode="_-&quot;R$&quot;\ * #,##0.00_-;\-&quot;R$&quot;\ * #,##0.00_-;_-&quot;R$&quot;\ * &quot;-&quot;??_-;_-@_-"/>
    <numFmt numFmtId="43" formatCode="_-* #,##0.00_-;\-* #,##0.00_-;_-* &quot;-&quot;??_-;_-@_-"/>
    <numFmt numFmtId="164" formatCode="dd/mm/yy;@"/>
    <numFmt numFmtId="165" formatCode="_(* #,##0.00_);_(* \(#,##0.00\);_(* &quot;-&quot;??_);_(@_)"/>
    <numFmt numFmtId="166" formatCode="_(&quot;R$ &quot;* #,##0.00_);_(&quot;R$ &quot;* \(#,##0.00\);_(&quot;R$ &quot;* &quot;-&quot;??_);_(@_)"/>
  </numFmts>
  <fonts count="26">
    <font>
      <sz val="10"/>
      <name val="Arial"/>
      <charset val="134"/>
    </font>
    <font>
      <sz val="10"/>
      <color rgb="FFFF0000"/>
      <name val="Arial"/>
      <family val="2"/>
    </font>
    <font>
      <b/>
      <sz val="14"/>
      <name val="Arial"/>
      <family val="2"/>
    </font>
    <font>
      <b/>
      <sz val="11"/>
      <name val="Arial"/>
      <family val="2"/>
    </font>
    <font>
      <b/>
      <sz val="10"/>
      <name val="Arial"/>
      <family val="2"/>
    </font>
    <font>
      <b/>
      <sz val="16"/>
      <name val="Arial"/>
      <family val="2"/>
    </font>
    <font>
      <sz val="11"/>
      <name val="Arial"/>
      <family val="2"/>
    </font>
    <font>
      <b/>
      <sz val="18"/>
      <color rgb="FFFF0000"/>
      <name val="Arial"/>
      <family val="2"/>
    </font>
    <font>
      <b/>
      <sz val="16"/>
      <color rgb="FFFF0000"/>
      <name val="Arial"/>
      <family val="2"/>
    </font>
    <font>
      <b/>
      <sz val="11"/>
      <color rgb="FFFF0000"/>
      <name val="Arial"/>
      <family val="2"/>
    </font>
    <font>
      <sz val="11"/>
      <color rgb="FFFF0000"/>
      <name val="Arial"/>
      <family val="2"/>
    </font>
    <font>
      <b/>
      <sz val="10"/>
      <color rgb="FFFF0000"/>
      <name val="Arial"/>
      <family val="2"/>
    </font>
    <font>
      <b/>
      <sz val="12"/>
      <color rgb="FFFF0000"/>
      <name val="Arial"/>
      <family val="2"/>
    </font>
    <font>
      <sz val="12"/>
      <color rgb="FFFF0000"/>
      <name val="Arial"/>
      <family val="2"/>
    </font>
    <font>
      <sz val="11"/>
      <color indexed="8"/>
      <name val="Calibri"/>
      <family val="2"/>
    </font>
    <font>
      <sz val="11"/>
      <color theme="1"/>
      <name val="Calibri"/>
      <family val="2"/>
      <scheme val="minor"/>
    </font>
    <font>
      <sz val="10"/>
      <name val="Arial"/>
      <family val="2"/>
    </font>
    <font>
      <b/>
      <sz val="11"/>
      <color rgb="FFFFFF00"/>
      <name val="Arial"/>
      <family val="2"/>
    </font>
    <font>
      <b/>
      <sz val="10"/>
      <color rgb="FFFFFF00"/>
      <name val="Arial"/>
      <family val="2"/>
    </font>
    <font>
      <b/>
      <sz val="14"/>
      <color rgb="FFFFFF00"/>
      <name val="Arial"/>
      <family val="2"/>
    </font>
    <font>
      <sz val="11"/>
      <color theme="1"/>
      <name val="Arial"/>
      <family val="2"/>
    </font>
    <font>
      <b/>
      <sz val="11"/>
      <color theme="1"/>
      <name val="Arial"/>
      <family val="2"/>
    </font>
    <font>
      <b/>
      <i/>
      <sz val="11"/>
      <color theme="1"/>
      <name val="Arial"/>
      <family val="2"/>
    </font>
    <font>
      <sz val="16"/>
      <color theme="1"/>
      <name val="Calibri"/>
      <family val="2"/>
      <scheme val="minor"/>
    </font>
    <font>
      <b/>
      <sz val="16"/>
      <color theme="1"/>
      <name val="Calibri"/>
      <family val="2"/>
      <scheme val="minor"/>
    </font>
    <font>
      <sz val="14"/>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rgb="FF006600"/>
        <bgColor indexed="64"/>
      </patternFill>
    </fill>
  </fills>
  <borders count="20">
    <border>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top/>
      <bottom style="medium">
        <color auto="1"/>
      </bottom>
      <diagonal/>
    </border>
    <border>
      <left/>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bottom style="thin">
        <color auto="1"/>
      </bottom>
      <diagonal/>
    </border>
    <border>
      <left/>
      <right/>
      <top/>
      <bottom style="thin">
        <color auto="1"/>
      </bottom>
      <diagonal/>
    </border>
  </borders>
  <cellStyleXfs count="18">
    <xf numFmtId="0" fontId="0" fillId="0" borderId="0"/>
    <xf numFmtId="43" fontId="16" fillId="0" borderId="0" applyFont="0" applyFill="0" applyBorder="0" applyAlignment="0" applyProtection="0"/>
    <xf numFmtId="44" fontId="16" fillId="0" borderId="0" applyFont="0" applyFill="0" applyBorder="0" applyAlignment="0" applyProtection="0"/>
    <xf numFmtId="0" fontId="14" fillId="0" borderId="0"/>
    <xf numFmtId="164" fontId="16" fillId="0" borderId="0" applyFill="0" applyBorder="0" applyAlignment="0" applyProtection="0"/>
    <xf numFmtId="0" fontId="16" fillId="0" borderId="0"/>
    <xf numFmtId="166" fontId="16" fillId="0" borderId="0" applyFont="0" applyFill="0" applyBorder="0" applyAlignment="0" applyProtection="0"/>
    <xf numFmtId="166" fontId="16" fillId="0" borderId="0" applyFill="0" applyBorder="0" applyAlignment="0" applyProtection="0"/>
    <xf numFmtId="165" fontId="16" fillId="0" borderId="0" applyFont="0" applyFill="0" applyBorder="0" applyAlignment="0" applyProtection="0"/>
    <xf numFmtId="43" fontId="16" fillId="0" borderId="0" applyFont="0" applyFill="0" applyBorder="0" applyAlignment="0" applyProtection="0"/>
    <xf numFmtId="0" fontId="16" fillId="0" borderId="0"/>
    <xf numFmtId="0" fontId="16" fillId="0" borderId="0"/>
    <xf numFmtId="0" fontId="15" fillId="0" borderId="0"/>
    <xf numFmtId="165" fontId="16" fillId="0" borderId="0" applyFont="0" applyFill="0" applyBorder="0" applyAlignment="0" applyProtection="0"/>
    <xf numFmtId="164" fontId="16" fillId="0" borderId="0" applyFill="0" applyBorder="0" applyAlignment="0" applyProtection="0"/>
    <xf numFmtId="164" fontId="16" fillId="0" borderId="0" applyFill="0" applyBorder="0" applyAlignment="0" applyProtection="0"/>
    <xf numFmtId="164" fontId="16" fillId="0" borderId="0" applyFill="0" applyBorder="0" applyAlignment="0" applyProtection="0"/>
    <xf numFmtId="165" fontId="16" fillId="0" borderId="0" applyFont="0" applyFill="0" applyBorder="0" applyAlignment="0" applyProtection="0"/>
  </cellStyleXfs>
  <cellXfs count="95">
    <xf numFmtId="0" fontId="0" fillId="0" borderId="0" xfId="0"/>
    <xf numFmtId="0" fontId="5" fillId="0" borderId="3" xfId="0" applyFont="1" applyFill="1" applyBorder="1" applyAlignment="1">
      <alignment horizontal="center" vertical="center"/>
    </xf>
    <xf numFmtId="0" fontId="0" fillId="0" borderId="3" xfId="0" applyFont="1" applyBorder="1" applyAlignment="1">
      <alignment horizontal="center" vertical="center"/>
    </xf>
    <xf numFmtId="0" fontId="3" fillId="0" borderId="3" xfId="0" applyFont="1" applyFill="1" applyBorder="1" applyAlignment="1">
      <alignment horizontal="left" vertical="center" wrapText="1"/>
    </xf>
    <xf numFmtId="0" fontId="0" fillId="0" borderId="3" xfId="0" applyFont="1" applyFill="1" applyBorder="1" applyAlignment="1">
      <alignment horizontal="center" vertical="center"/>
    </xf>
    <xf numFmtId="0" fontId="6" fillId="2" borderId="3" xfId="0" applyFont="1" applyFill="1" applyBorder="1" applyAlignment="1">
      <alignment horizontal="center" vertical="center"/>
    </xf>
    <xf numFmtId="44" fontId="4" fillId="0" borderId="3" xfId="2" applyFont="1" applyFill="1" applyBorder="1" applyAlignment="1" applyProtection="1">
      <alignment vertical="center"/>
    </xf>
    <xf numFmtId="4" fontId="0" fillId="0" borderId="0" xfId="0" applyNumberFormat="1" applyFont="1" applyAlignment="1">
      <alignment horizontal="center" vertical="center"/>
    </xf>
    <xf numFmtId="0" fontId="6"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9" fillId="0" borderId="7" xfId="0" applyFont="1" applyFill="1" applyBorder="1" applyAlignment="1">
      <alignment horizontal="left" vertical="center" wrapText="1"/>
    </xf>
    <xf numFmtId="0" fontId="1" fillId="0" borderId="8" xfId="0" applyFont="1" applyFill="1" applyBorder="1" applyAlignment="1">
      <alignment horizontal="center" vertical="center"/>
    </xf>
    <xf numFmtId="0" fontId="10" fillId="0" borderId="7" xfId="0" applyFont="1" applyBorder="1" applyAlignment="1">
      <alignment horizontal="center" vertical="center"/>
    </xf>
    <xf numFmtId="43" fontId="1" fillId="0" borderId="7" xfId="1" applyFont="1" applyBorder="1" applyAlignment="1">
      <alignment vertical="center"/>
    </xf>
    <xf numFmtId="44" fontId="11" fillId="0" borderId="9" xfId="2" applyFont="1" applyFill="1" applyBorder="1" applyAlignment="1" applyProtection="1">
      <alignment vertical="center"/>
    </xf>
    <xf numFmtId="0" fontId="8"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9" fillId="0" borderId="11" xfId="0" applyFont="1" applyBorder="1" applyAlignment="1">
      <alignment vertical="center" wrapText="1"/>
    </xf>
    <xf numFmtId="0" fontId="10" fillId="0" borderId="11" xfId="0" applyFont="1" applyBorder="1" applyAlignment="1">
      <alignment horizontal="center" vertical="center"/>
    </xf>
    <xf numFmtId="43" fontId="1" fillId="0" borderId="11" xfId="1" applyFont="1" applyBorder="1" applyAlignment="1">
      <alignment vertical="center"/>
    </xf>
    <xf numFmtId="44" fontId="11" fillId="0" borderId="12" xfId="2" applyFont="1" applyFill="1" applyBorder="1" applyAlignment="1" applyProtection="1">
      <alignment vertical="center"/>
    </xf>
    <xf numFmtId="49" fontId="10" fillId="0" borderId="13" xfId="0" applyNumberFormat="1" applyFont="1" applyBorder="1" applyAlignment="1">
      <alignment horizontal="center" vertical="center"/>
    </xf>
    <xf numFmtId="0" fontId="1" fillId="0" borderId="14" xfId="0" applyFont="1" applyBorder="1" applyAlignment="1">
      <alignment horizontal="center" vertical="center"/>
    </xf>
    <xf numFmtId="0" fontId="11" fillId="0" borderId="14" xfId="0" applyFont="1" applyFill="1" applyBorder="1" applyAlignment="1">
      <alignment horizontal="left" vertical="center" wrapText="1"/>
    </xf>
    <xf numFmtId="4" fontId="11" fillId="5" borderId="2" xfId="9" applyNumberFormat="1" applyFont="1" applyFill="1" applyBorder="1" applyAlignment="1" applyProtection="1">
      <alignment vertical="center"/>
    </xf>
    <xf numFmtId="49" fontId="0" fillId="0" borderId="0" xfId="0" applyNumberFormat="1" applyFont="1" applyAlignment="1">
      <alignment horizontal="center" vertical="center"/>
    </xf>
    <xf numFmtId="4" fontId="0" fillId="0" borderId="0" xfId="0" applyNumberFormat="1" applyFont="1" applyAlignment="1">
      <alignment vertical="center"/>
    </xf>
    <xf numFmtId="0" fontId="0" fillId="0" borderId="0" xfId="0" applyFont="1" applyAlignment="1">
      <alignment horizontal="center" vertical="center"/>
    </xf>
    <xf numFmtId="4" fontId="0" fillId="0" borderId="0" xfId="0" applyNumberFormat="1" applyFont="1" applyFill="1" applyAlignment="1">
      <alignment horizontal="center" vertical="center"/>
    </xf>
    <xf numFmtId="44" fontId="19" fillId="6" borderId="3" xfId="2" applyFont="1" applyFill="1" applyBorder="1" applyAlignment="1" applyProtection="1">
      <alignment vertical="center"/>
    </xf>
    <xf numFmtId="0" fontId="0" fillId="0" borderId="0" xfId="0" applyFont="1" applyFill="1" applyAlignment="1">
      <alignment horizontal="center" vertical="center"/>
    </xf>
    <xf numFmtId="0" fontId="12" fillId="0" borderId="14" xfId="0" applyFont="1" applyFill="1" applyBorder="1" applyAlignment="1">
      <alignment horizontal="right" vertical="center"/>
    </xf>
    <xf numFmtId="49" fontId="0" fillId="0" borderId="0" xfId="0" applyNumberFormat="1" applyFont="1" applyFill="1" applyAlignment="1">
      <alignment horizontal="center" vertical="center"/>
    </xf>
    <xf numFmtId="0" fontId="0" fillId="0" borderId="0" xfId="0" applyFont="1" applyAlignment="1">
      <alignment vertical="center"/>
    </xf>
    <xf numFmtId="49" fontId="0" fillId="0" borderId="0" xfId="0" applyNumberFormat="1" applyFont="1" applyAlignment="1">
      <alignment vertical="center"/>
    </xf>
    <xf numFmtId="49" fontId="0" fillId="0" borderId="0" xfId="0" applyNumberFormat="1" applyFont="1" applyAlignment="1">
      <alignment vertical="center" wrapText="1"/>
    </xf>
    <xf numFmtId="0" fontId="0" fillId="0" borderId="0" xfId="0" applyFont="1" applyFill="1" applyAlignment="1">
      <alignment vertical="center"/>
    </xf>
    <xf numFmtId="49" fontId="0" fillId="0" borderId="0" xfId="0" applyNumberFormat="1" applyFont="1" applyFill="1" applyAlignment="1">
      <alignment vertical="center"/>
    </xf>
    <xf numFmtId="4" fontId="0" fillId="0" borderId="0" xfId="0" applyNumberFormat="1" applyFont="1" applyFill="1" applyAlignment="1">
      <alignment vertical="center"/>
    </xf>
    <xf numFmtId="0" fontId="1" fillId="0" borderId="0" xfId="0" applyFont="1" applyAlignment="1">
      <alignment vertical="center"/>
    </xf>
    <xf numFmtId="49" fontId="1" fillId="0" borderId="0" xfId="0" applyNumberFormat="1" applyFont="1" applyAlignment="1">
      <alignment vertical="center"/>
    </xf>
    <xf numFmtId="0" fontId="13" fillId="0" borderId="15" xfId="0" applyFont="1" applyBorder="1" applyAlignment="1">
      <alignment vertical="center"/>
    </xf>
    <xf numFmtId="0" fontId="13" fillId="0" borderId="16" xfId="0" applyFont="1" applyBorder="1" applyAlignment="1">
      <alignment vertical="center"/>
    </xf>
    <xf numFmtId="0" fontId="12" fillId="0" borderId="16" xfId="0" applyFont="1" applyBorder="1" applyAlignment="1">
      <alignment vertical="center"/>
    </xf>
    <xf numFmtId="44" fontId="12" fillId="0" borderId="17" xfId="2" applyFont="1" applyBorder="1" applyAlignment="1">
      <alignment vertical="center"/>
    </xf>
    <xf numFmtId="0" fontId="7" fillId="4" borderId="0" xfId="0" applyFont="1" applyFill="1" applyBorder="1" applyAlignment="1">
      <alignment horizontal="center" vertical="center"/>
    </xf>
    <xf numFmtId="44" fontId="11" fillId="0" borderId="0" xfId="2" applyFont="1" applyFill="1" applyBorder="1" applyAlignment="1" applyProtection="1">
      <alignment vertical="center"/>
    </xf>
    <xf numFmtId="4" fontId="11" fillId="5" borderId="0" xfId="9" applyNumberFormat="1" applyFont="1" applyFill="1" applyBorder="1" applyAlignment="1" applyProtection="1">
      <alignment vertical="center"/>
    </xf>
    <xf numFmtId="44" fontId="12" fillId="0" borderId="0" xfId="2" applyFont="1" applyBorder="1" applyAlignment="1">
      <alignment vertical="center"/>
    </xf>
    <xf numFmtId="0" fontId="0" fillId="2" borderId="0" xfId="0" applyFont="1" applyFill="1" applyAlignment="1">
      <alignment vertical="center"/>
    </xf>
    <xf numFmtId="0" fontId="0" fillId="2" borderId="0" xfId="0" applyFont="1" applyFill="1" applyAlignment="1">
      <alignment horizontal="center" vertical="center"/>
    </xf>
    <xf numFmtId="49" fontId="17" fillId="6" borderId="3" xfId="0" applyNumberFormat="1" applyFont="1" applyFill="1" applyBorder="1" applyAlignment="1">
      <alignment horizontal="center" vertical="center"/>
    </xf>
    <xf numFmtId="0" fontId="18" fillId="6" borderId="3" xfId="0" applyFont="1" applyFill="1" applyBorder="1" applyAlignment="1">
      <alignment horizontal="center" vertical="center"/>
    </xf>
    <xf numFmtId="0" fontId="18" fillId="6" borderId="3" xfId="0" applyFont="1" applyFill="1" applyBorder="1" applyAlignment="1">
      <alignment horizontal="left" vertical="center" wrapText="1"/>
    </xf>
    <xf numFmtId="4" fontId="18" fillId="6" borderId="3" xfId="9" applyNumberFormat="1" applyFont="1" applyFill="1" applyBorder="1" applyAlignment="1" applyProtection="1">
      <alignment horizontal="center" vertical="center"/>
    </xf>
    <xf numFmtId="0" fontId="3" fillId="3" borderId="3" xfId="0" applyFont="1" applyFill="1" applyBorder="1" applyAlignment="1">
      <alignment vertical="center" wrapText="1"/>
    </xf>
    <xf numFmtId="0" fontId="3" fillId="3" borderId="3" xfId="0" applyFont="1" applyFill="1" applyBorder="1" applyAlignment="1">
      <alignment horizontal="left" vertical="center" wrapText="1"/>
    </xf>
    <xf numFmtId="44" fontId="16" fillId="2" borderId="3" xfId="2" applyFont="1" applyFill="1" applyBorder="1" applyAlignment="1">
      <alignment horizontal="right" vertical="center"/>
    </xf>
    <xf numFmtId="44" fontId="16" fillId="0" borderId="3" xfId="2" applyFont="1" applyFill="1" applyBorder="1" applyAlignment="1">
      <alignment vertical="center"/>
    </xf>
    <xf numFmtId="44" fontId="16" fillId="2" borderId="3" xfId="2" applyFont="1" applyFill="1" applyBorder="1" applyAlignment="1">
      <alignment vertical="center"/>
    </xf>
    <xf numFmtId="0" fontId="16" fillId="0" borderId="3" xfId="0" applyFont="1" applyBorder="1" applyAlignment="1">
      <alignment horizontal="center" vertical="center"/>
    </xf>
    <xf numFmtId="0" fontId="6" fillId="0" borderId="3" xfId="0" applyFont="1" applyFill="1" applyBorder="1" applyAlignment="1">
      <alignment horizontal="left" vertical="center" wrapText="1"/>
    </xf>
    <xf numFmtId="0" fontId="16" fillId="0" borderId="3" xfId="0" applyFont="1" applyFill="1" applyBorder="1" applyAlignment="1">
      <alignment horizontal="center" vertical="center"/>
    </xf>
    <xf numFmtId="4" fontId="16" fillId="0" borderId="0" xfId="0" applyNumberFormat="1" applyFont="1" applyAlignment="1">
      <alignment horizontal="center" vertical="center"/>
    </xf>
    <xf numFmtId="49" fontId="16" fillId="0" borderId="0" xfId="0" applyNumberFormat="1" applyFont="1" applyAlignment="1">
      <alignment horizontal="center" vertical="center"/>
    </xf>
    <xf numFmtId="4" fontId="16" fillId="0" borderId="0" xfId="0" applyNumberFormat="1" applyFont="1" applyAlignment="1">
      <alignment vertical="center"/>
    </xf>
    <xf numFmtId="0" fontId="16" fillId="0" borderId="0" xfId="0" applyFont="1" applyAlignment="1">
      <alignment vertical="center"/>
    </xf>
    <xf numFmtId="0" fontId="16" fillId="0" borderId="0" xfId="0" applyFont="1" applyFill="1" applyAlignment="1">
      <alignment vertical="center"/>
    </xf>
    <xf numFmtId="49" fontId="16" fillId="0" borderId="0" xfId="0" applyNumberFormat="1" applyFont="1" applyFill="1" applyAlignment="1">
      <alignment vertical="center"/>
    </xf>
    <xf numFmtId="0" fontId="16" fillId="0" borderId="0" xfId="0" applyFont="1" applyAlignment="1">
      <alignment horizontal="center" vertical="center"/>
    </xf>
    <xf numFmtId="0" fontId="0" fillId="0" borderId="0" xfId="0" applyFont="1" applyAlignment="1">
      <alignment horizontal="center" vertical="center"/>
    </xf>
    <xf numFmtId="0" fontId="19" fillId="6" borderId="3"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5" xfId="0" applyFont="1" applyFill="1" applyBorder="1" applyAlignment="1">
      <alignment horizontal="center" vertical="center"/>
    </xf>
    <xf numFmtId="0" fontId="0" fillId="3" borderId="3" xfId="0" applyFont="1" applyFill="1" applyBorder="1" applyAlignment="1">
      <alignment horizontal="center" vertical="center"/>
    </xf>
    <xf numFmtId="0" fontId="6" fillId="3" borderId="3" xfId="0" applyFont="1" applyFill="1" applyBorder="1" applyAlignment="1">
      <alignment horizontal="center" vertical="center"/>
    </xf>
    <xf numFmtId="0" fontId="0" fillId="0" borderId="0" xfId="0" applyFont="1" applyFill="1" applyAlignment="1">
      <alignment horizontal="center" vertical="center"/>
    </xf>
    <xf numFmtId="49" fontId="0" fillId="0" borderId="0" xfId="0" applyNumberFormat="1" applyFont="1" applyFill="1" applyAlignment="1">
      <alignment horizontal="center" vertical="center"/>
    </xf>
    <xf numFmtId="44"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12" fillId="0" borderId="14" xfId="0" applyFont="1" applyFill="1" applyBorder="1" applyAlignment="1">
      <alignment horizontal="right" vertical="center"/>
    </xf>
    <xf numFmtId="0" fontId="5" fillId="3" borderId="3" xfId="0" applyFont="1" applyFill="1" applyBorder="1" applyAlignment="1">
      <alignment horizontal="center" vertical="center"/>
    </xf>
    <xf numFmtId="44" fontId="16" fillId="3" borderId="3" xfId="2" applyFont="1" applyFill="1" applyBorder="1" applyAlignment="1">
      <alignment horizontal="center" vertical="center"/>
    </xf>
    <xf numFmtId="44" fontId="4" fillId="3" borderId="3" xfId="2" applyFont="1" applyFill="1" applyBorder="1" applyAlignment="1" applyProtection="1">
      <alignment horizontal="center" vertical="center"/>
    </xf>
    <xf numFmtId="0" fontId="20" fillId="2" borderId="0" xfId="0" applyFont="1" applyFill="1" applyAlignment="1">
      <alignment horizontal="left" vertical="top" wrapText="1"/>
    </xf>
    <xf numFmtId="0" fontId="23" fillId="2" borderId="0" xfId="0" applyFont="1" applyFill="1" applyAlignment="1">
      <alignment horizontal="center" vertical="center"/>
    </xf>
    <xf numFmtId="0" fontId="24" fillId="2" borderId="0" xfId="0" applyFont="1" applyFill="1" applyAlignment="1">
      <alignment horizontal="center" vertical="center"/>
    </xf>
    <xf numFmtId="0" fontId="25" fillId="2" borderId="0" xfId="0" applyFont="1" applyFill="1" applyAlignment="1">
      <alignment horizontal="center" vertical="center"/>
    </xf>
    <xf numFmtId="0" fontId="16" fillId="3" borderId="3" xfId="0" applyFont="1" applyFill="1" applyBorder="1" applyAlignment="1">
      <alignment horizontal="center" vertical="center"/>
    </xf>
    <xf numFmtId="0" fontId="6" fillId="0" borderId="0" xfId="0" applyFont="1" applyFill="1" applyAlignment="1">
      <alignment horizontal="center" vertical="center" wrapText="1"/>
    </xf>
    <xf numFmtId="0" fontId="2" fillId="0" borderId="18" xfId="0" applyFont="1" applyBorder="1" applyAlignment="1">
      <alignment horizontal="center" vertical="center"/>
    </xf>
    <xf numFmtId="0" fontId="2" fillId="0" borderId="19" xfId="0" applyFont="1" applyBorder="1" applyAlignment="1">
      <alignment horizontal="center" vertical="center"/>
    </xf>
    <xf numFmtId="4" fontId="18" fillId="6" borderId="3" xfId="9" applyNumberFormat="1" applyFont="1" applyFill="1" applyBorder="1" applyAlignment="1" applyProtection="1">
      <alignment horizontal="center" vertical="center" wrapText="1"/>
    </xf>
  </cellXfs>
  <cellStyles count="18">
    <cellStyle name="Moeda" xfId="2" builtinId="4"/>
    <cellStyle name="Moeda 2" xfId="6"/>
    <cellStyle name="Moeda 3" xfId="7"/>
    <cellStyle name="Normal" xfId="0" builtinId="0"/>
    <cellStyle name="Normal 2" xfId="3"/>
    <cellStyle name="Normal 2 2" xfId="10"/>
    <cellStyle name="Normal 2 3" xfId="5"/>
    <cellStyle name="Normal 3" xfId="11"/>
    <cellStyle name="Normal 4" xfId="12"/>
    <cellStyle name="Separador de milhares" xfId="1" builtinId="3"/>
    <cellStyle name="Separador de milhares 2" xfId="9"/>
    <cellStyle name="Separador de milhares 2 2" xfId="8"/>
    <cellStyle name="Separador de milhares 3" xfId="4"/>
    <cellStyle name="Separador de milhares 4" xfId="13"/>
    <cellStyle name="Separador de milhares 5" xfId="14"/>
    <cellStyle name="Separador de milhares 6" xfId="15"/>
    <cellStyle name="Separador de milhares 7" xfId="16"/>
    <cellStyle name="Vírgula 2" xfId="17"/>
  </cellStyles>
  <dxfs count="0"/>
  <tableStyles count="0" defaultTableStyle="TableStyleMedium9" defaultPivotStyle="PivotStyleLight16"/>
  <colors>
    <mruColors>
      <color rgb="FFFFFF00"/>
      <color rgb="FF0066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40"/>
  <sheetViews>
    <sheetView showGridLines="0" tabSelected="1" zoomScale="70" zoomScaleNormal="70" workbookViewId="0">
      <selection activeCell="C8" sqref="C8"/>
    </sheetView>
  </sheetViews>
  <sheetFormatPr defaultColWidth="9.140625" defaultRowHeight="12.75"/>
  <cols>
    <col min="1" max="1" width="8" style="34" customWidth="1"/>
    <col min="2" max="2" width="13.42578125" style="34" customWidth="1"/>
    <col min="3" max="3" width="160.28515625" style="34" customWidth="1"/>
    <col min="4" max="4" width="10.42578125" style="34" customWidth="1"/>
    <col min="5" max="5" width="16.5703125" style="34" customWidth="1"/>
    <col min="6" max="6" width="20" style="34" customWidth="1"/>
    <col min="7" max="7" width="27.42578125" style="34" customWidth="1"/>
    <col min="8" max="8" width="16.85546875" style="34" customWidth="1"/>
    <col min="9" max="9" width="11.28515625" style="34" customWidth="1"/>
    <col min="10" max="10" width="24" style="35" customWidth="1"/>
    <col min="11" max="11" width="16.28515625" style="34" customWidth="1"/>
    <col min="12" max="12" width="11.140625" style="34" customWidth="1"/>
    <col min="13" max="16384" width="9.140625" style="34"/>
  </cols>
  <sheetData>
    <row r="1" spans="1:12" ht="14.25" customHeight="1">
      <c r="A1" s="91" t="s">
        <v>0</v>
      </c>
      <c r="B1" s="91"/>
      <c r="C1" s="91"/>
      <c r="D1" s="91"/>
      <c r="E1" s="91"/>
      <c r="F1" s="91"/>
      <c r="G1" s="91"/>
      <c r="H1" s="91"/>
    </row>
    <row r="2" spans="1:12" ht="14.25" customHeight="1">
      <c r="A2" s="91"/>
      <c r="B2" s="91"/>
      <c r="C2" s="91"/>
      <c r="D2" s="91"/>
      <c r="E2" s="91"/>
      <c r="F2" s="91"/>
      <c r="G2" s="91"/>
      <c r="H2" s="91"/>
      <c r="J2" s="36"/>
    </row>
    <row r="3" spans="1:12" ht="14.25" customHeight="1">
      <c r="A3" s="91"/>
      <c r="B3" s="91"/>
      <c r="C3" s="91"/>
      <c r="D3" s="91"/>
      <c r="E3" s="91"/>
      <c r="F3" s="91"/>
      <c r="G3" s="91"/>
      <c r="H3" s="91"/>
    </row>
    <row r="4" spans="1:12" ht="3.75" customHeight="1"/>
    <row r="5" spans="1:12" ht="23.25" customHeight="1">
      <c r="A5" s="92" t="s">
        <v>1</v>
      </c>
      <c r="B5" s="93"/>
      <c r="C5" s="93"/>
      <c r="D5" s="93"/>
      <c r="E5" s="93"/>
      <c r="F5" s="93"/>
      <c r="G5" s="93"/>
      <c r="H5" s="93"/>
    </row>
    <row r="6" spans="1:12" ht="22.5" customHeight="1">
      <c r="A6" s="52" t="s">
        <v>2</v>
      </c>
      <c r="B6" s="53" t="s">
        <v>3</v>
      </c>
      <c r="C6" s="54"/>
      <c r="D6" s="55" t="s">
        <v>4</v>
      </c>
      <c r="E6" s="55" t="s">
        <v>36</v>
      </c>
      <c r="F6" s="55" t="s">
        <v>5</v>
      </c>
      <c r="G6" s="55" t="s">
        <v>6</v>
      </c>
      <c r="H6" s="94" t="s">
        <v>35</v>
      </c>
    </row>
    <row r="7" spans="1:12" ht="28.5" customHeight="1">
      <c r="A7" s="72" t="s">
        <v>31</v>
      </c>
      <c r="B7" s="72"/>
      <c r="C7" s="72"/>
      <c r="D7" s="72"/>
      <c r="E7" s="72"/>
      <c r="F7" s="72"/>
      <c r="G7" s="72"/>
      <c r="H7" s="94"/>
      <c r="J7" s="71"/>
      <c r="K7" s="71"/>
    </row>
    <row r="8" spans="1:12" s="67" customFormat="1" ht="141" customHeight="1">
      <c r="A8" s="1">
        <v>1</v>
      </c>
      <c r="B8" s="61" t="s">
        <v>7</v>
      </c>
      <c r="C8" s="62" t="s">
        <v>38</v>
      </c>
      <c r="D8" s="63" t="s">
        <v>8</v>
      </c>
      <c r="E8" s="5">
        <v>6</v>
      </c>
      <c r="F8" s="58">
        <v>683883.25</v>
      </c>
      <c r="G8" s="6">
        <f>ROUND(E8*F8,2)</f>
        <v>4103299.5</v>
      </c>
      <c r="H8" s="6">
        <v>100</v>
      </c>
      <c r="I8" s="64"/>
      <c r="J8" s="65"/>
      <c r="K8" s="64"/>
      <c r="L8" s="66"/>
    </row>
    <row r="9" spans="1:12" s="68" customFormat="1" ht="24.95" customHeight="1">
      <c r="A9" s="83">
        <v>2</v>
      </c>
      <c r="B9" s="90" t="str">
        <f>B8</f>
        <v>BR 478163</v>
      </c>
      <c r="C9" s="56" t="s">
        <v>9</v>
      </c>
      <c r="D9" s="90" t="s">
        <v>8</v>
      </c>
      <c r="E9" s="77">
        <v>2</v>
      </c>
      <c r="F9" s="84">
        <f>F8</f>
        <v>683883.25</v>
      </c>
      <c r="G9" s="85">
        <f>ROUND(E9*F9,2)</f>
        <v>1367766.5</v>
      </c>
      <c r="H9" s="85">
        <v>100</v>
      </c>
      <c r="J9" s="69"/>
    </row>
    <row r="10" spans="1:12" s="68" customFormat="1" ht="138" customHeight="1">
      <c r="A10" s="83"/>
      <c r="B10" s="90"/>
      <c r="C10" s="57" t="s">
        <v>39</v>
      </c>
      <c r="D10" s="90"/>
      <c r="E10" s="77"/>
      <c r="F10" s="84"/>
      <c r="G10" s="85"/>
      <c r="H10" s="85"/>
      <c r="J10" s="65"/>
      <c r="K10" s="70"/>
    </row>
    <row r="11" spans="1:12" ht="206.25" customHeight="1">
      <c r="A11" s="1">
        <v>3</v>
      </c>
      <c r="B11" s="2" t="s">
        <v>10</v>
      </c>
      <c r="C11" s="3" t="s">
        <v>30</v>
      </c>
      <c r="D11" s="4" t="s">
        <v>8</v>
      </c>
      <c r="E11" s="5">
        <v>6</v>
      </c>
      <c r="F11" s="58">
        <v>673606.46</v>
      </c>
      <c r="G11" s="6">
        <f>ROUND(E11*F11,2)</f>
        <v>4041638.76</v>
      </c>
      <c r="H11" s="6">
        <v>100</v>
      </c>
      <c r="I11" s="7"/>
      <c r="J11" s="26"/>
      <c r="K11" s="7"/>
      <c r="L11" s="27"/>
    </row>
    <row r="12" spans="1:12" s="37" customFormat="1" ht="24.95" customHeight="1">
      <c r="A12" s="83">
        <v>4</v>
      </c>
      <c r="B12" s="76" t="str">
        <f>B11</f>
        <v>BR 478162</v>
      </c>
      <c r="C12" s="56" t="s">
        <v>9</v>
      </c>
      <c r="D12" s="76" t="s">
        <v>8</v>
      </c>
      <c r="E12" s="77">
        <v>2</v>
      </c>
      <c r="F12" s="84">
        <f>F11</f>
        <v>673606.46</v>
      </c>
      <c r="G12" s="85">
        <f>ROUND(E12*F12,2)</f>
        <v>1347212.92</v>
      </c>
      <c r="H12" s="85">
        <v>100</v>
      </c>
      <c r="J12" s="38"/>
    </row>
    <row r="13" spans="1:12" s="37" customFormat="1" ht="192" customHeight="1">
      <c r="A13" s="83"/>
      <c r="B13" s="76"/>
      <c r="C13" s="57" t="s">
        <v>30</v>
      </c>
      <c r="D13" s="76"/>
      <c r="E13" s="77"/>
      <c r="F13" s="84"/>
      <c r="G13" s="85"/>
      <c r="H13" s="85"/>
      <c r="J13" s="26"/>
      <c r="K13" s="28"/>
    </row>
    <row r="14" spans="1:12" s="37" customFormat="1" ht="178.5" customHeight="1">
      <c r="A14" s="1">
        <v>5</v>
      </c>
      <c r="B14" s="4" t="s">
        <v>11</v>
      </c>
      <c r="C14" s="3" t="s">
        <v>12</v>
      </c>
      <c r="D14" s="4" t="s">
        <v>8</v>
      </c>
      <c r="E14" s="8">
        <v>6</v>
      </c>
      <c r="F14" s="59">
        <v>498331.13</v>
      </c>
      <c r="G14" s="6">
        <f t="shared" ref="G14:G15" si="0">ROUND(E14*F14,2)</f>
        <v>2989986.78</v>
      </c>
      <c r="H14" s="6">
        <v>100</v>
      </c>
      <c r="J14" s="29"/>
      <c r="K14" s="31"/>
      <c r="L14" s="39"/>
    </row>
    <row r="15" spans="1:12" s="37" customFormat="1" ht="24.95" customHeight="1">
      <c r="A15" s="83">
        <v>6</v>
      </c>
      <c r="B15" s="76" t="str">
        <f>B14</f>
        <v>BR 471979</v>
      </c>
      <c r="C15" s="56" t="s">
        <v>9</v>
      </c>
      <c r="D15" s="76" t="s">
        <v>8</v>
      </c>
      <c r="E15" s="77">
        <v>2</v>
      </c>
      <c r="F15" s="84">
        <f>F14</f>
        <v>498331.13</v>
      </c>
      <c r="G15" s="85">
        <f t="shared" si="0"/>
        <v>996662.26</v>
      </c>
      <c r="H15" s="85">
        <v>100</v>
      </c>
    </row>
    <row r="16" spans="1:12" s="37" customFormat="1" ht="180" customHeight="1">
      <c r="A16" s="83"/>
      <c r="B16" s="76"/>
      <c r="C16" s="56" t="s">
        <v>12</v>
      </c>
      <c r="D16" s="76"/>
      <c r="E16" s="77"/>
      <c r="F16" s="84"/>
      <c r="G16" s="85"/>
      <c r="H16" s="85"/>
      <c r="J16" s="29"/>
      <c r="K16" s="31"/>
    </row>
    <row r="17" spans="1:12" s="37" customFormat="1" ht="123.75" customHeight="1">
      <c r="A17" s="1">
        <v>7</v>
      </c>
      <c r="B17" s="4" t="s">
        <v>13</v>
      </c>
      <c r="C17" s="3" t="s">
        <v>14</v>
      </c>
      <c r="D17" s="4" t="s">
        <v>8</v>
      </c>
      <c r="E17" s="8">
        <v>6</v>
      </c>
      <c r="F17" s="59">
        <v>496636.72</v>
      </c>
      <c r="G17" s="6">
        <f t="shared" ref="G17:G18" si="1">ROUND(E17*F17,2)</f>
        <v>2979820.32</v>
      </c>
      <c r="H17" s="6">
        <v>100</v>
      </c>
      <c r="J17" s="33"/>
      <c r="K17" s="31"/>
      <c r="L17" s="39"/>
    </row>
    <row r="18" spans="1:12" s="37" customFormat="1" ht="24.95" customHeight="1">
      <c r="A18" s="83">
        <v>8</v>
      </c>
      <c r="B18" s="76" t="str">
        <f>B17</f>
        <v>BR 466040</v>
      </c>
      <c r="C18" s="56" t="s">
        <v>9</v>
      </c>
      <c r="D18" s="76" t="s">
        <v>8</v>
      </c>
      <c r="E18" s="77">
        <v>2</v>
      </c>
      <c r="F18" s="84">
        <f>F17</f>
        <v>496636.72</v>
      </c>
      <c r="G18" s="85">
        <f t="shared" si="1"/>
        <v>993273.44</v>
      </c>
      <c r="H18" s="85">
        <v>100</v>
      </c>
      <c r="J18" s="79"/>
      <c r="K18" s="78"/>
    </row>
    <row r="19" spans="1:12" s="37" customFormat="1" ht="120.75" customHeight="1">
      <c r="A19" s="83"/>
      <c r="B19" s="76"/>
      <c r="C19" s="57" t="s">
        <v>15</v>
      </c>
      <c r="D19" s="76"/>
      <c r="E19" s="77"/>
      <c r="F19" s="84"/>
      <c r="G19" s="85"/>
      <c r="H19" s="85"/>
      <c r="J19" s="79"/>
      <c r="K19" s="78"/>
    </row>
    <row r="20" spans="1:12" s="37" customFormat="1" ht="120.75" customHeight="1">
      <c r="A20" s="1">
        <v>9</v>
      </c>
      <c r="B20" s="2" t="s">
        <v>16</v>
      </c>
      <c r="C20" s="3" t="s">
        <v>17</v>
      </c>
      <c r="D20" s="4" t="s">
        <v>8</v>
      </c>
      <c r="E20" s="8">
        <v>6</v>
      </c>
      <c r="F20" s="59">
        <v>596520.42000000004</v>
      </c>
      <c r="G20" s="6">
        <f t="shared" ref="G20:G21" si="2">ROUND(E20*F20,2)</f>
        <v>3579122.52</v>
      </c>
      <c r="H20" s="6">
        <v>100</v>
      </c>
      <c r="J20" s="33"/>
      <c r="K20" s="31"/>
      <c r="L20" s="39"/>
    </row>
    <row r="21" spans="1:12" s="37" customFormat="1" ht="24.95" customHeight="1">
      <c r="A21" s="83">
        <v>10</v>
      </c>
      <c r="B21" s="76" t="str">
        <f>B20</f>
        <v>BR 478165</v>
      </c>
      <c r="C21" s="56" t="s">
        <v>9</v>
      </c>
      <c r="D21" s="76" t="s">
        <v>8</v>
      </c>
      <c r="E21" s="77">
        <v>2</v>
      </c>
      <c r="F21" s="84">
        <f>F20</f>
        <v>596520.42000000004</v>
      </c>
      <c r="G21" s="85">
        <f t="shared" si="2"/>
        <v>1193040.8400000001</v>
      </c>
      <c r="H21" s="85">
        <v>100</v>
      </c>
      <c r="J21" s="80"/>
      <c r="K21" s="78"/>
    </row>
    <row r="22" spans="1:12" s="37" customFormat="1" ht="121.5" customHeight="1">
      <c r="A22" s="83"/>
      <c r="B22" s="76"/>
      <c r="C22" s="57" t="s">
        <v>18</v>
      </c>
      <c r="D22" s="76"/>
      <c r="E22" s="77"/>
      <c r="F22" s="84"/>
      <c r="G22" s="85"/>
      <c r="H22" s="85"/>
      <c r="J22" s="81"/>
      <c r="K22" s="78"/>
    </row>
    <row r="23" spans="1:12" s="37" customFormat="1" ht="94.5" customHeight="1">
      <c r="A23" s="1">
        <v>11</v>
      </c>
      <c r="B23" s="2" t="s">
        <v>19</v>
      </c>
      <c r="C23" s="3" t="s">
        <v>20</v>
      </c>
      <c r="D23" s="4" t="s">
        <v>8</v>
      </c>
      <c r="E23" s="5">
        <v>1</v>
      </c>
      <c r="F23" s="60">
        <v>694259.83</v>
      </c>
      <c r="G23" s="6">
        <f t="shared" ref="G23" si="3">ROUND(E23*F23,2)</f>
        <v>694259.83</v>
      </c>
      <c r="H23" s="6">
        <v>100</v>
      </c>
      <c r="J23" s="33"/>
      <c r="K23" s="31"/>
    </row>
    <row r="24" spans="1:12" s="37" customFormat="1" ht="90.75" customHeight="1">
      <c r="A24" s="1">
        <v>12</v>
      </c>
      <c r="B24" s="2" t="s">
        <v>21</v>
      </c>
      <c r="C24" s="3" t="s">
        <v>32</v>
      </c>
      <c r="D24" s="4" t="s">
        <v>8</v>
      </c>
      <c r="E24" s="5">
        <v>1</v>
      </c>
      <c r="F24" s="60">
        <v>391476.23</v>
      </c>
      <c r="G24" s="6">
        <f t="shared" ref="G24" si="4">ROUND(E24*F24,2)</f>
        <v>391476.23</v>
      </c>
      <c r="H24" s="6">
        <v>100</v>
      </c>
      <c r="J24" s="33"/>
      <c r="K24" s="31"/>
    </row>
    <row r="25" spans="1:12" ht="33.75" customHeight="1">
      <c r="A25" s="72" t="s">
        <v>22</v>
      </c>
      <c r="B25" s="72"/>
      <c r="C25" s="72"/>
      <c r="D25" s="72"/>
      <c r="E25" s="72"/>
      <c r="F25" s="72"/>
      <c r="G25" s="30">
        <f>SUM(G8:G24)</f>
        <v>24677559.899999999</v>
      </c>
      <c r="H25" s="30"/>
    </row>
    <row r="26" spans="1:12" s="40" customFormat="1" hidden="1">
      <c r="J26" s="41"/>
    </row>
    <row r="27" spans="1:12" s="40" customFormat="1" ht="23.25" hidden="1">
      <c r="A27" s="73" t="s">
        <v>23</v>
      </c>
      <c r="B27" s="74"/>
      <c r="C27" s="74"/>
      <c r="D27" s="74"/>
      <c r="E27" s="74"/>
      <c r="F27" s="74"/>
      <c r="G27" s="75"/>
      <c r="H27" s="46"/>
      <c r="J27" s="41"/>
    </row>
    <row r="28" spans="1:12" s="40" customFormat="1" ht="60" hidden="1" customHeight="1">
      <c r="A28" s="9">
        <v>8</v>
      </c>
      <c r="B28" s="10" t="s">
        <v>24</v>
      </c>
      <c r="C28" s="11" t="s">
        <v>25</v>
      </c>
      <c r="D28" s="12" t="s">
        <v>26</v>
      </c>
      <c r="E28" s="13">
        <v>12</v>
      </c>
      <c r="F28" s="14">
        <v>176185.87</v>
      </c>
      <c r="G28" s="15">
        <f>ROUND(F28*E28,2)</f>
        <v>2114230.44</v>
      </c>
      <c r="H28" s="47"/>
      <c r="J28" s="41"/>
    </row>
    <row r="29" spans="1:12" s="40" customFormat="1" ht="54.75" hidden="1" customHeight="1">
      <c r="A29" s="16">
        <v>9</v>
      </c>
      <c r="B29" s="17" t="s">
        <v>27</v>
      </c>
      <c r="C29" s="18" t="s">
        <v>28</v>
      </c>
      <c r="D29" s="17" t="s">
        <v>26</v>
      </c>
      <c r="E29" s="19">
        <v>12</v>
      </c>
      <c r="F29" s="20">
        <v>19500</v>
      </c>
      <c r="G29" s="21">
        <f>ROUND(F29*E29,2)</f>
        <v>234000</v>
      </c>
      <c r="H29" s="47"/>
      <c r="J29" s="41"/>
    </row>
    <row r="30" spans="1:12" s="40" customFormat="1" ht="24.75" hidden="1" customHeight="1">
      <c r="A30" s="22"/>
      <c r="B30" s="23"/>
      <c r="C30" s="24"/>
      <c r="D30" s="82"/>
      <c r="E30" s="82"/>
      <c r="F30" s="32"/>
      <c r="G30" s="25">
        <f>SUM(G28:G29)</f>
        <v>2348230.44</v>
      </c>
      <c r="H30" s="48"/>
      <c r="J30" s="41"/>
    </row>
    <row r="31" spans="1:12" s="40" customFormat="1" hidden="1">
      <c r="J31" s="41"/>
    </row>
    <row r="32" spans="1:12" s="40" customFormat="1" hidden="1">
      <c r="J32" s="41"/>
    </row>
    <row r="33" spans="1:10" s="40" customFormat="1" ht="15.75" hidden="1">
      <c r="A33" s="42"/>
      <c r="B33" s="43"/>
      <c r="C33" s="44" t="s">
        <v>29</v>
      </c>
      <c r="D33" s="43"/>
      <c r="E33" s="43"/>
      <c r="F33" s="43"/>
      <c r="G33" s="45">
        <f>G30+G25</f>
        <v>27025790.34</v>
      </c>
      <c r="H33" s="49"/>
      <c r="J33" s="41"/>
    </row>
    <row r="34" spans="1:10" s="40" customFormat="1" hidden="1">
      <c r="J34" s="41"/>
    </row>
    <row r="35" spans="1:10" s="40" customFormat="1">
      <c r="J35" s="41"/>
    </row>
    <row r="36" spans="1:10" ht="57.75" customHeight="1">
      <c r="A36" s="86" t="s">
        <v>37</v>
      </c>
      <c r="B36" s="86"/>
      <c r="C36" s="86"/>
      <c r="D36" s="86"/>
      <c r="E36" s="86"/>
      <c r="F36" s="86"/>
      <c r="G36" s="86"/>
      <c r="H36" s="86"/>
    </row>
    <row r="37" spans="1:10" ht="32.25" customHeight="1">
      <c r="A37" s="87" t="s">
        <v>40</v>
      </c>
      <c r="B37" s="87"/>
      <c r="C37" s="87"/>
      <c r="D37" s="87"/>
      <c r="E37" s="87"/>
      <c r="F37" s="87"/>
      <c r="G37" s="87"/>
      <c r="H37" s="87"/>
    </row>
    <row r="38" spans="1:10">
      <c r="A38" s="50"/>
      <c r="B38" s="50"/>
      <c r="C38" s="50"/>
      <c r="D38" s="50"/>
      <c r="E38" s="50"/>
      <c r="F38" s="51"/>
      <c r="G38" s="50"/>
      <c r="H38" s="50"/>
    </row>
    <row r="39" spans="1:10" ht="21">
      <c r="A39" s="88" t="s">
        <v>33</v>
      </c>
      <c r="B39" s="88"/>
      <c r="C39" s="88"/>
      <c r="D39" s="88"/>
      <c r="E39" s="88"/>
      <c r="F39" s="88"/>
      <c r="G39" s="88"/>
      <c r="H39" s="88"/>
    </row>
    <row r="40" spans="1:10" ht="18.75">
      <c r="A40" s="89" t="s">
        <v>34</v>
      </c>
      <c r="B40" s="89"/>
      <c r="C40" s="89"/>
      <c r="D40" s="89"/>
      <c r="E40" s="89"/>
      <c r="F40" s="89"/>
      <c r="G40" s="89"/>
      <c r="H40" s="89"/>
    </row>
  </sheetData>
  <mergeCells count="51">
    <mergeCell ref="A1:H3"/>
    <mergeCell ref="A5:H5"/>
    <mergeCell ref="H6:H7"/>
    <mergeCell ref="H9:H10"/>
    <mergeCell ref="H21:H22"/>
    <mergeCell ref="H15:H16"/>
    <mergeCell ref="H18:H19"/>
    <mergeCell ref="D9:D10"/>
    <mergeCell ref="H12:H13"/>
    <mergeCell ref="G21:G22"/>
    <mergeCell ref="A36:H36"/>
    <mergeCell ref="A37:H37"/>
    <mergeCell ref="A39:H39"/>
    <mergeCell ref="A40:H40"/>
    <mergeCell ref="B9:B10"/>
    <mergeCell ref="A9:A10"/>
    <mergeCell ref="F9:F10"/>
    <mergeCell ref="G9:G10"/>
    <mergeCell ref="G18:G19"/>
    <mergeCell ref="K21:K22"/>
    <mergeCell ref="D30:E30"/>
    <mergeCell ref="A12:A13"/>
    <mergeCell ref="A15:A16"/>
    <mergeCell ref="A18:A19"/>
    <mergeCell ref="A21:A22"/>
    <mergeCell ref="B12:B13"/>
    <mergeCell ref="B15:B16"/>
    <mergeCell ref="B18:B19"/>
    <mergeCell ref="B21:B22"/>
    <mergeCell ref="F12:F13"/>
    <mergeCell ref="F15:F16"/>
    <mergeCell ref="F18:F19"/>
    <mergeCell ref="F21:F22"/>
    <mergeCell ref="G12:G13"/>
    <mergeCell ref="G15:G16"/>
    <mergeCell ref="J7:K7"/>
    <mergeCell ref="A25:F25"/>
    <mergeCell ref="A27:G27"/>
    <mergeCell ref="D12:D13"/>
    <mergeCell ref="D15:D16"/>
    <mergeCell ref="D18:D19"/>
    <mergeCell ref="D21:D22"/>
    <mergeCell ref="E9:E10"/>
    <mergeCell ref="E12:E13"/>
    <mergeCell ref="E15:E16"/>
    <mergeCell ref="E18:E19"/>
    <mergeCell ref="E21:E22"/>
    <mergeCell ref="K18:K19"/>
    <mergeCell ref="A7:G7"/>
    <mergeCell ref="J18:J19"/>
    <mergeCell ref="J21:J22"/>
  </mergeCells>
  <printOptions horizontalCentered="1"/>
  <pageMargins left="0.39370078740157483" right="0.39370078740157483" top="0.39370078740157483" bottom="0.39370078740157483" header="0.31496062992125984" footer="0.31496062992125984"/>
  <pageSetup paperSize="9" scale="40" fitToHeight="0" orientation="landscape" r:id="rId1"/>
  <rowBreaks count="1" manualBreakCount="1">
    <brk id="14" max="16383" man="1"/>
  </rowBreaks>
  <legacyDrawing r:id="rId2"/>
  <oleObjects>
    <oleObject progId="Figura do Microsoft Photo Editor 3.0" shapeId="18433"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vt:lpstr>
      <vt:lpstr>Planilha!Area_de_impressao</vt:lpstr>
      <vt:lpstr>Planilha!Titulos_de_impressao</vt:lpstr>
    </vt:vector>
  </TitlesOfParts>
  <Company>CODEVASF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manoel.souza</cp:lastModifiedBy>
  <cp:lastPrinted>2022-10-27T12:37:37Z</cp:lastPrinted>
  <dcterms:created xsi:type="dcterms:W3CDTF">2008-09-30T13:15:00Z</dcterms:created>
  <dcterms:modified xsi:type="dcterms:W3CDTF">2022-10-27T14:53:39Z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