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\\srv065sr\GRI\GRI_UAP\Processos\Kits de irrigação - 2022\Licitação\01. Documentos\"/>
    </mc:Choice>
  </mc:AlternateContent>
  <xr:revisionPtr revIDLastSave="0" documentId="13_ncr:1_{870D4140-78F9-4C30-A704-DA24E78C6659}" xr6:coauthVersionLast="47" xr6:coauthVersionMax="47" xr10:uidLastSave="{00000000-0000-0000-0000-000000000000}"/>
  <bookViews>
    <workbookView xWindow="-120" yWindow="-120" windowWidth="29040" windowHeight="15840" tabRatio="701" xr2:uid="{00000000-000D-0000-FFFF-FFFF00000000}"/>
  </bookViews>
  <sheets>
    <sheet name="QUADRO A - Resumo" sheetId="1" r:id="rId1"/>
    <sheet name="QUADRO B - ASPERSÃO" sheetId="3" r:id="rId2"/>
    <sheet name="QUADRO C - MICROASPERSÃO" sheetId="4" r:id="rId3"/>
    <sheet name="QUADRO D - HORTA 500 M²" sheetId="5" r:id="rId4"/>
  </sheets>
  <externalReferences>
    <externalReference r:id="rId5"/>
  </externalReferences>
  <definedNames>
    <definedName name="_xlnm.Print_Area" localSheetId="0">'QUADRO A - Resumo'!$B$1:$I$14</definedName>
    <definedName name="_xlnm.Print_Area" localSheetId="1">'QUADRO B - ASPERSÃO'!$B$5:$I$58</definedName>
    <definedName name="_xlnm.Print_Area" localSheetId="2">'QUADRO C - MICROASPERSÃO'!$B$5:$I$65</definedName>
    <definedName name="_xlnm.Print_Area" localSheetId="3">'QUADRO D - HORTA 500 M²'!$B$5:$I$67</definedName>
    <definedName name="codigos">#REF!</definedName>
    <definedName name="TiposObras">[1]DADOS!$A$1:$A$6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8" i="5" l="1"/>
  <c r="I58" i="5" s="1"/>
  <c r="H59" i="5"/>
  <c r="I59" i="5" s="1"/>
  <c r="H66" i="5" l="1"/>
  <c r="I66" i="5" s="1"/>
  <c r="H65" i="5"/>
  <c r="I65" i="5" s="1"/>
  <c r="H64" i="5"/>
  <c r="I64" i="5" s="1"/>
  <c r="H63" i="5"/>
  <c r="I63" i="5" s="1"/>
  <c r="H61" i="5"/>
  <c r="I61" i="5" s="1"/>
  <c r="H60" i="5"/>
  <c r="I60" i="5" s="1"/>
  <c r="H57" i="5"/>
  <c r="I57" i="5" s="1"/>
  <c r="H56" i="5"/>
  <c r="I56" i="5" s="1"/>
  <c r="H55" i="5"/>
  <c r="I55" i="5" s="1"/>
  <c r="H54" i="5"/>
  <c r="I54" i="5" s="1"/>
  <c r="H53" i="5"/>
  <c r="I53" i="5" s="1"/>
  <c r="H52" i="5"/>
  <c r="I52" i="5" s="1"/>
  <c r="H51" i="5"/>
  <c r="I51" i="5" s="1"/>
  <c r="H50" i="5"/>
  <c r="I50" i="5" s="1"/>
  <c r="H49" i="5"/>
  <c r="I49" i="5" s="1"/>
  <c r="H48" i="5"/>
  <c r="I48" i="5" s="1"/>
  <c r="H47" i="5"/>
  <c r="I47" i="5" s="1"/>
  <c r="H46" i="5"/>
  <c r="I46" i="5" s="1"/>
  <c r="H45" i="5"/>
  <c r="I45" i="5" s="1"/>
  <c r="H44" i="5"/>
  <c r="I44" i="5" s="1"/>
  <c r="H43" i="5"/>
  <c r="I43" i="5" s="1"/>
  <c r="H42" i="5"/>
  <c r="I42" i="5" s="1"/>
  <c r="H41" i="5"/>
  <c r="I41" i="5" s="1"/>
  <c r="H40" i="5"/>
  <c r="I40" i="5" s="1"/>
  <c r="H39" i="5"/>
  <c r="I39" i="5" s="1"/>
  <c r="H38" i="5"/>
  <c r="I38" i="5" s="1"/>
  <c r="H37" i="5"/>
  <c r="I37" i="5" s="1"/>
  <c r="H36" i="5"/>
  <c r="I36" i="5" s="1"/>
  <c r="H35" i="5"/>
  <c r="I35" i="5" s="1"/>
  <c r="H34" i="5"/>
  <c r="I34" i="5" s="1"/>
  <c r="H33" i="5"/>
  <c r="I33" i="5" s="1"/>
  <c r="H32" i="5"/>
  <c r="I32" i="5" s="1"/>
  <c r="H31" i="5"/>
  <c r="I31" i="5" s="1"/>
  <c r="H30" i="5"/>
  <c r="I30" i="5" s="1"/>
  <c r="H29" i="5"/>
  <c r="I29" i="5" s="1"/>
  <c r="H28" i="5"/>
  <c r="I28" i="5" s="1"/>
  <c r="H27" i="5"/>
  <c r="I27" i="5" s="1"/>
  <c r="H26" i="5"/>
  <c r="I26" i="5" s="1"/>
  <c r="H25" i="5"/>
  <c r="I25" i="5" s="1"/>
  <c r="H24" i="5"/>
  <c r="I24" i="5" s="1"/>
  <c r="H23" i="5"/>
  <c r="I23" i="5" s="1"/>
  <c r="H22" i="5"/>
  <c r="I22" i="5" s="1"/>
  <c r="H21" i="5"/>
  <c r="I21" i="5" s="1"/>
  <c r="H20" i="5"/>
  <c r="I20" i="5" s="1"/>
  <c r="H19" i="5"/>
  <c r="I19" i="5" s="1"/>
  <c r="H18" i="5"/>
  <c r="I18" i="5" s="1"/>
  <c r="H17" i="5"/>
  <c r="I17" i="5" s="1"/>
  <c r="H16" i="5"/>
  <c r="I16" i="5" s="1"/>
  <c r="H15" i="5"/>
  <c r="I15" i="5" s="1"/>
  <c r="I67" i="5" l="1"/>
  <c r="H12" i="1" l="1"/>
  <c r="H13" i="1"/>
  <c r="H21" i="4" l="1"/>
  <c r="I21" i="4" s="1"/>
  <c r="H22" i="4"/>
  <c r="I22" i="4" s="1"/>
  <c r="H23" i="4" l="1"/>
  <c r="I23" i="4" s="1"/>
  <c r="H25" i="4"/>
  <c r="I25" i="4" s="1"/>
  <c r="H20" i="4"/>
  <c r="I20" i="4" s="1"/>
  <c r="H19" i="4" l="1"/>
  <c r="I19" i="4" s="1"/>
  <c r="H24" i="4"/>
  <c r="I24" i="4" s="1"/>
  <c r="H64" i="4" l="1"/>
  <c r="I64" i="4" s="1"/>
  <c r="H63" i="4"/>
  <c r="I63" i="4" s="1"/>
  <c r="H62" i="4"/>
  <c r="I62" i="4" s="1"/>
  <c r="H61" i="4"/>
  <c r="I61" i="4" s="1"/>
  <c r="H54" i="3"/>
  <c r="I54" i="3" s="1"/>
  <c r="H55" i="3"/>
  <c r="I55" i="3" s="1"/>
  <c r="H56" i="3"/>
  <c r="I56" i="3" s="1"/>
  <c r="H57" i="3"/>
  <c r="I57" i="3" s="1"/>
  <c r="H42" i="4" l="1"/>
  <c r="I42" i="4" s="1"/>
  <c r="H35" i="3"/>
  <c r="I35" i="3" s="1"/>
  <c r="H41" i="3"/>
  <c r="I41" i="3" s="1"/>
  <c r="H48" i="4"/>
  <c r="I48" i="4" s="1"/>
  <c r="H41" i="4"/>
  <c r="I41" i="4" s="1"/>
  <c r="H34" i="3"/>
  <c r="I34" i="3" s="1"/>
  <c r="H20" i="3"/>
  <c r="I20" i="3" s="1"/>
  <c r="H27" i="4"/>
  <c r="I27" i="4" s="1"/>
  <c r="H43" i="4"/>
  <c r="I43" i="4" s="1"/>
  <c r="H36" i="3"/>
  <c r="I36" i="3" s="1"/>
  <c r="H32" i="3"/>
  <c r="I32" i="3" s="1"/>
  <c r="H39" i="4"/>
  <c r="I39" i="4" s="1"/>
  <c r="H55" i="4"/>
  <c r="I55" i="4" s="1"/>
  <c r="H48" i="3"/>
  <c r="I48" i="3" s="1"/>
  <c r="H26" i="3"/>
  <c r="I26" i="3" s="1"/>
  <c r="H33" i="4"/>
  <c r="I33" i="4" s="1"/>
  <c r="H51" i="4" l="1"/>
  <c r="I51" i="4" s="1"/>
  <c r="H44" i="3"/>
  <c r="I44" i="3" s="1"/>
  <c r="H49" i="4"/>
  <c r="I49" i="4" s="1"/>
  <c r="H42" i="3"/>
  <c r="I42" i="3" s="1"/>
  <c r="H39" i="3"/>
  <c r="I39" i="3" s="1"/>
  <c r="H46" i="4"/>
  <c r="I46" i="4" s="1"/>
  <c r="H44" i="4"/>
  <c r="I44" i="4" s="1"/>
  <c r="H37" i="3"/>
  <c r="I37" i="3" s="1"/>
  <c r="H40" i="3"/>
  <c r="I40" i="3" s="1"/>
  <c r="H47" i="4"/>
  <c r="I47" i="4" s="1"/>
  <c r="H29" i="4"/>
  <c r="I29" i="4" s="1"/>
  <c r="H22" i="3"/>
  <c r="I22" i="3" s="1"/>
  <c r="H28" i="4"/>
  <c r="I28" i="4" s="1"/>
  <c r="H21" i="3"/>
  <c r="I21" i="3" s="1"/>
  <c r="H27" i="3"/>
  <c r="I27" i="3" s="1"/>
  <c r="H34" i="4"/>
  <c r="I34" i="4" s="1"/>
  <c r="H57" i="4"/>
  <c r="I57" i="4" s="1"/>
  <c r="H50" i="3"/>
  <c r="I50" i="3" s="1"/>
  <c r="H25" i="3"/>
  <c r="I25" i="3" s="1"/>
  <c r="H32" i="4"/>
  <c r="I32" i="4" s="1"/>
  <c r="H18" i="4"/>
  <c r="I18" i="4" s="1"/>
  <c r="H18" i="3"/>
  <c r="I18" i="3" s="1"/>
  <c r="H33" i="3"/>
  <c r="I33" i="3" s="1"/>
  <c r="H40" i="4"/>
  <c r="I40" i="4" s="1"/>
  <c r="H59" i="4"/>
  <c r="I59" i="4" s="1"/>
  <c r="H52" i="3"/>
  <c r="I52" i="3" s="1"/>
  <c r="H15" i="4"/>
  <c r="I15" i="4" s="1"/>
  <c r="H15" i="3"/>
  <c r="I15" i="3" s="1"/>
  <c r="H37" i="4"/>
  <c r="I37" i="4" s="1"/>
  <c r="H30" i="3"/>
  <c r="I30" i="3" s="1"/>
  <c r="H56" i="4"/>
  <c r="I56" i="4" s="1"/>
  <c r="H49" i="3"/>
  <c r="I49" i="3" s="1"/>
  <c r="H16" i="4"/>
  <c r="I16" i="4" s="1"/>
  <c r="H16" i="3"/>
  <c r="I16" i="3" s="1"/>
  <c r="H47" i="3"/>
  <c r="I47" i="3" s="1"/>
  <c r="H54" i="4"/>
  <c r="I54" i="4" s="1"/>
  <c r="H45" i="3"/>
  <c r="I45" i="3" s="1"/>
  <c r="H52" i="4"/>
  <c r="I52" i="4" s="1"/>
  <c r="H35" i="4"/>
  <c r="I35" i="4" s="1"/>
  <c r="H28" i="3"/>
  <c r="I28" i="3" s="1"/>
  <c r="H23" i="3"/>
  <c r="I23" i="3" s="1"/>
  <c r="H30" i="4"/>
  <c r="I30" i="4" s="1"/>
  <c r="H58" i="4"/>
  <c r="I58" i="4" s="1"/>
  <c r="H51" i="3"/>
  <c r="I51" i="3" s="1"/>
  <c r="H46" i="3"/>
  <c r="I46" i="3" s="1"/>
  <c r="H53" i="4"/>
  <c r="I53" i="4" s="1"/>
  <c r="H38" i="4"/>
  <c r="I38" i="4" s="1"/>
  <c r="H31" i="3"/>
  <c r="I31" i="3" s="1"/>
  <c r="H36" i="4"/>
  <c r="I36" i="4" s="1"/>
  <c r="H29" i="3"/>
  <c r="I29" i="3" s="1"/>
  <c r="H45" i="4"/>
  <c r="I45" i="4" s="1"/>
  <c r="H38" i="3"/>
  <c r="I38" i="3" s="1"/>
  <c r="H17" i="4"/>
  <c r="I17" i="4" s="1"/>
  <c r="H17" i="3"/>
  <c r="I17" i="3" s="1"/>
  <c r="H24" i="3" l="1"/>
  <c r="I24" i="3" s="1"/>
  <c r="H31" i="4"/>
  <c r="I31" i="4" s="1"/>
  <c r="H19" i="3"/>
  <c r="I19" i="3" s="1"/>
  <c r="H26" i="4"/>
  <c r="I26" i="4" s="1"/>
  <c r="H50" i="4"/>
  <c r="I50" i="4" s="1"/>
  <c r="H43" i="3"/>
  <c r="I43" i="3" s="1"/>
  <c r="I65" i="4" l="1"/>
  <c r="I58" i="3"/>
  <c r="H9" i="1" s="1"/>
  <c r="H8" i="1" l="1"/>
  <c r="I8" i="1" s="1"/>
  <c r="H10" i="1"/>
  <c r="H11" i="1"/>
  <c r="I11" i="1" s="1"/>
  <c r="I13" i="1"/>
  <c r="I12" i="1"/>
  <c r="I10" i="1"/>
  <c r="I9" i="1"/>
  <c r="I14" i="1" l="1"/>
</calcChain>
</file>

<file path=xl/sharedStrings.xml><?xml version="1.0" encoding="utf-8"?>
<sst xmlns="http://schemas.openxmlformats.org/spreadsheetml/2006/main" count="649" uniqueCount="276">
  <si>
    <t>ITEM</t>
  </si>
  <si>
    <t>DISCRIMINAÇÃO</t>
  </si>
  <si>
    <t>UND.</t>
  </si>
  <si>
    <t>QUANT.</t>
  </si>
  <si>
    <t>PREÇO UNITÁRIO</t>
  </si>
  <si>
    <t>PREÇO TOTAL</t>
  </si>
  <si>
    <t>Unid</t>
  </si>
  <si>
    <t>VALOR TOTAL DA LICITAÇÃO (R$)</t>
  </si>
  <si>
    <t>CATMAT</t>
  </si>
  <si>
    <t>COTA</t>
  </si>
  <si>
    <t>Principal</t>
  </si>
  <si>
    <t>Reserva - ME/EPP</t>
  </si>
  <si>
    <t xml:space="preserve"> </t>
  </si>
  <si>
    <t>Kit de irrigação por aspersão, malha fixa, com abrigo para o conjunto motobomba e capacidade para irrigar área de 1,00 (um) hectare.</t>
  </si>
  <si>
    <t>Kit de irrigação por aspersão, malha fixa, com abrigo para o conjunto motobomba e capacidade para irrigar área de 1,00 (um) hectare - RESERVADA ÀS ME e EPP's.</t>
  </si>
  <si>
    <t>Kit de irrigação localizada, por microaspersão, fixo, com sistema de filtragem, abrigo para o conjunto motobomba e capacidade para irrigar área de 0,50 (um) hectare.</t>
  </si>
  <si>
    <t>Kit de irrigação localizada, por microaspersão, fixo, com sistema de filtragem, abrigo para o conjunto motobomba e capacidade para irrigar área de 0,50 (um) hectare - RESERVADA ÀS ME e EPP's.</t>
  </si>
  <si>
    <t>Kit de irrigação localizada, por gotejamento, fixo, para horta de 500 m², com sistema de filtragem, abrigo para o conjunto motobomba e cercado de proteção, construído com tela galvanizada tipo galinheiro e mourões de madeira.</t>
  </si>
  <si>
    <t>Kit de irrigação localizada, por gotejamento, fixo, para horta de 500 m², com sistema de filtragem, abrigo para o conjunto motobomba e cercado de proteção, construído com tela galvanizada tipo galinheiro e mourões de madeira - RESERVADA ÀS ME e EPP's.</t>
  </si>
  <si>
    <t>ANEXO IV - QUADRO A</t>
  </si>
  <si>
    <t>MODELO DE PLANILHA DE PREÇOS - RESUMO</t>
  </si>
  <si>
    <t>5.1</t>
  </si>
  <si>
    <t>CATMAT-347921</t>
  </si>
  <si>
    <t>Tubo PVC sold. Agropecuário DN 25 mm PN 60</t>
  </si>
  <si>
    <t>m</t>
  </si>
  <si>
    <t>1.1, 3.1 e 4.1</t>
  </si>
  <si>
    <t>ORSE-8369</t>
  </si>
  <si>
    <t>2.1</t>
  </si>
  <si>
    <t>COT-01</t>
  </si>
  <si>
    <t>Motobomba centrífuga monofásica, 220 V, Pot. = 3,0 CV; rendimento ≥ 50%; altura manométrica = 43 mca; Q = 8,11 m³/h</t>
  </si>
  <si>
    <t>un</t>
  </si>
  <si>
    <t>1.2</t>
  </si>
  <si>
    <t>SINAPI-10232</t>
  </si>
  <si>
    <t>8.4</t>
  </si>
  <si>
    <t>CPU-01</t>
  </si>
  <si>
    <t>Reaterro mecanizado de vala com retroescavadeira (0,26 m³), largura até 0,8 m, profundidade até 1,5 m.</t>
  </si>
  <si>
    <t>m³</t>
  </si>
  <si>
    <t>1.3 e 2.6</t>
  </si>
  <si>
    <t>CATMAT-455010</t>
  </si>
  <si>
    <t>Tubo PVC sold. Irrigação DN 50 mm PN 40</t>
  </si>
  <si>
    <t>1.4 e 4.2</t>
  </si>
  <si>
    <t>ORSE-9517</t>
  </si>
  <si>
    <t>8.3</t>
  </si>
  <si>
    <t>SINAPI-90105</t>
  </si>
  <si>
    <t>Escavação mecanizada de vala com profundidade até 1,5 m (média montante e jusante/uma composição por trecho), retroescav. (0,26 m³), largura menor que 0,8 m, em solo de 1ª categoria, locais com baixo nível de interferência.</t>
  </si>
  <si>
    <t>1.5 e 2.4</t>
  </si>
  <si>
    <t>SINAPI-9897</t>
  </si>
  <si>
    <t>5.5</t>
  </si>
  <si>
    <t>COT-04</t>
  </si>
  <si>
    <t>Aspersor de irrigação rosca fêmea 3/4" (sobreposição ≥ 65%; diâmetro molhado ≥ 19,8 m; pressão de serviço ≤ 20 mca; 0,500 m³/h ≤ QE ≤ 0,555 m³/h)</t>
  </si>
  <si>
    <t>1.6</t>
  </si>
  <si>
    <t>ORSE-9521</t>
  </si>
  <si>
    <t>8.2</t>
  </si>
  <si>
    <t>SINAPI-88248</t>
  </si>
  <si>
    <t>Auxiliar de encanador ou bombeiro hidráulico com encargos complementares (02 auxiliares de encanador ou bombeiro hidráulico em jornada de trabalho de 8 h por dia)</t>
  </si>
  <si>
    <t>h</t>
  </si>
  <si>
    <t>8.1</t>
  </si>
  <si>
    <t>SINAPI-88267</t>
  </si>
  <si>
    <t>Encanador ou bombeiro hidráulico com encargos complementares (01 encanador ou bombeiro hidráulico em jornada de trabalho de 8 h por dia)</t>
  </si>
  <si>
    <t>2.2</t>
  </si>
  <si>
    <t>COT-02</t>
  </si>
  <si>
    <t xml:space="preserve">2.12 e 4.7 </t>
  </si>
  <si>
    <t>ORSE-13184</t>
  </si>
  <si>
    <t>Válvula ventosa de dupla função 3/4"</t>
  </si>
  <si>
    <t>2.3</t>
  </si>
  <si>
    <t>SINAPI-3871</t>
  </si>
  <si>
    <t>6.1</t>
  </si>
  <si>
    <t>SINAPI-41639</t>
  </si>
  <si>
    <t>Anel de concreto armado com furos/dreno para sumidouro; diâmetro = 1,50 m; altura = 0,50 m</t>
  </si>
  <si>
    <t>2.5 e 4.3</t>
  </si>
  <si>
    <t>SINAPI-11677</t>
  </si>
  <si>
    <t>2.14</t>
  </si>
  <si>
    <t>ORSE-591</t>
  </si>
  <si>
    <t>Chave de partida magnética monofásica 3,0 CV 220 V</t>
  </si>
  <si>
    <t>2.7</t>
  </si>
  <si>
    <t>ORSE-2402</t>
  </si>
  <si>
    <t>6.2</t>
  </si>
  <si>
    <t>SINAPI-41616</t>
  </si>
  <si>
    <t>Tampa de concreto armado para fossa; diâmetro = 1,50 m; espessura = 0,05 m</t>
  </si>
  <si>
    <t>2.8</t>
  </si>
  <si>
    <t>ORSE-9507</t>
  </si>
  <si>
    <t>2.13</t>
  </si>
  <si>
    <t>SINAPI-1014</t>
  </si>
  <si>
    <t>Cabo de cobre flexível; isolação em PVC; antichama BWF-B; 1 condutor; 450/750 V; 2,50 mm²</t>
  </si>
  <si>
    <t>2.9</t>
  </si>
  <si>
    <t>SINAPI-798</t>
  </si>
  <si>
    <t>7.2</t>
  </si>
  <si>
    <t>SINAPI-20083</t>
  </si>
  <si>
    <t>Solução preparadora  para PVC frasco com 1 L</t>
  </si>
  <si>
    <t>2.10</t>
  </si>
  <si>
    <t>SINAPI-770</t>
  </si>
  <si>
    <t>Válvula de pé com crivo de bronze rosca fêmea 2''</t>
  </si>
  <si>
    <t>2.11</t>
  </si>
  <si>
    <t>SINAPI-12899</t>
  </si>
  <si>
    <t>Registro de esfera PVC sold. 50 mm</t>
  </si>
  <si>
    <t>6.3</t>
  </si>
  <si>
    <t>ORSE-9333</t>
  </si>
  <si>
    <t>Alçapão de alumínio; tipo escama; cor fosca; 0,60 m x 0,60 m</t>
  </si>
  <si>
    <t>m²</t>
  </si>
  <si>
    <t>Curva 90° PVC sold. Irrigação 50 mm</t>
  </si>
  <si>
    <t>4.4</t>
  </si>
  <si>
    <t>ORSE-9504</t>
  </si>
  <si>
    <t>Tê PVC sold. Irrigação 50 mm</t>
  </si>
  <si>
    <t>2.15</t>
  </si>
  <si>
    <t>SINAPI-34653</t>
  </si>
  <si>
    <t>Válvula de retenção de bronze 2”</t>
  </si>
  <si>
    <t>2.16</t>
  </si>
  <si>
    <t>ORSE-13397</t>
  </si>
  <si>
    <t>7.1</t>
  </si>
  <si>
    <t>SINAPI-122</t>
  </si>
  <si>
    <t>Adesivo plástico para PVC frasco com 850 g</t>
  </si>
  <si>
    <t>3.2</t>
  </si>
  <si>
    <t>ORSE-9514</t>
  </si>
  <si>
    <t>4.8</t>
  </si>
  <si>
    <t>COT-03</t>
  </si>
  <si>
    <t>Tê com redução PVC sold. Irrigação 50 mm x 25 mm</t>
  </si>
  <si>
    <t>Manômetro glicerinado 0-10 bar (rosca macho 1/4")</t>
  </si>
  <si>
    <t xml:space="preserve">4.5 </t>
  </si>
  <si>
    <t>SINAPI-38023</t>
  </si>
  <si>
    <t>Curva de ferro para saída de bomba 1 1/2"</t>
  </si>
  <si>
    <t>4.6</t>
  </si>
  <si>
    <t>SINAPI-3906</t>
  </si>
  <si>
    <t>4.9 e 5.2</t>
  </si>
  <si>
    <t>SINAPI-7139</t>
  </si>
  <si>
    <t>Tê PVC sold. 25 mm marrom</t>
  </si>
  <si>
    <t>União PVC sold. 50 mm marrom</t>
  </si>
  <si>
    <t>5.4</t>
  </si>
  <si>
    <t>SINAPI-65</t>
  </si>
  <si>
    <t>Adaptador PVC sold. 25 mm x 3/4" marrom</t>
  </si>
  <si>
    <t>Luva de redução PVC sold. 50 mm x 25 mm marrom</t>
  </si>
  <si>
    <t>5.3</t>
  </si>
  <si>
    <t>SINAPI-1956</t>
  </si>
  <si>
    <t>Curva 90° PVC sold. 25 mm marrom</t>
  </si>
  <si>
    <t>Curva 45° PVC sold. Irrigação 50 mm</t>
  </si>
  <si>
    <t>6.4</t>
  </si>
  <si>
    <t>SINAPI-94974</t>
  </si>
  <si>
    <t>Concreto magro para lastro, traço 1:4,5:4,5 (em massa seca de cimento/areia média/brita 1) - preparo manual</t>
  </si>
  <si>
    <t>Luva soldável com rosca PVC 50 mm x 1 1/2" marrom</t>
  </si>
  <si>
    <t>Tê com derivação roscável PVC sold. Irrigação 50 mm x 3/4"</t>
  </si>
  <si>
    <t>7.4</t>
  </si>
  <si>
    <t>SINAPI-38383</t>
  </si>
  <si>
    <t>Lixa d'água em folha, grão 100</t>
  </si>
  <si>
    <t>Adaptador PVC sold. Irrigação 50 mm x 2"</t>
  </si>
  <si>
    <t>Luva soldável com rosca  PVC sold. 25 mm x 3/4" marrom</t>
  </si>
  <si>
    <t xml:space="preserve">Caixa de sobrepor para disjuntor </t>
  </si>
  <si>
    <t>7.3</t>
  </si>
  <si>
    <t>SINAPI-3148</t>
  </si>
  <si>
    <t>Disjuntor monopolar 20 A, 220 V</t>
  </si>
  <si>
    <t>Fita veda rosca em rolos de 18 mm x 50 m</t>
  </si>
  <si>
    <t>Bucha de redução de ferro galvanizado 1/2" x 1/4"</t>
  </si>
  <si>
    <t>Adaptador PVC sold. Irrigação 50 mm x 1 1/2"</t>
  </si>
  <si>
    <t>Bucha de redução PVC 3/4" x 1/2"</t>
  </si>
  <si>
    <t>CÓDIGO</t>
  </si>
  <si>
    <t>PREÇO UNITÁRIO (R$)</t>
  </si>
  <si>
    <t>PREÇO UNITÁRIO COM BDI (R$)</t>
  </si>
  <si>
    <t>PREÇO TOTAL  COM BDI (R$)</t>
  </si>
  <si>
    <t>VALOR TOTAL DO ITEM (R$)</t>
  </si>
  <si>
    <t>BDI Fornecimento Materiais (%):</t>
  </si>
  <si>
    <t>BDI Serviço (%):</t>
  </si>
  <si>
    <t>MODELO DE PLANILHA DE PREÇOS - KIT DE IRRIGAÇÃO POR ASPERSÃO MALHA FIXA PARA 1 (UM) HA (NÃO DESONERADO)</t>
  </si>
  <si>
    <t>Preencher</t>
  </si>
  <si>
    <t>ANEXO IV - QUADRO B</t>
  </si>
  <si>
    <t>ANEXO IV - QUADRO C</t>
  </si>
  <si>
    <t>I. Fornecimento de materiais</t>
  </si>
  <si>
    <t>II. Serviços</t>
  </si>
  <si>
    <t>MODELO DE PLANILHA DE PREÇOS - KIT DE IRRIGAÇÃO POR MICROASPERSÃO PARA 0,50 HA (DESONERADO)</t>
  </si>
  <si>
    <t>Motobomba centrífuga monofásica, 220 V, Pot. = 2,0 CV; rendimento ≥ 50%; altura manométrica = 34 mca; Q = 7,5 m³/h</t>
  </si>
  <si>
    <t>Curva de ferro para saída de bomba 1"</t>
  </si>
  <si>
    <t xml:space="preserve">Bucha de redução soldável PVC 50 mm x 1" </t>
  </si>
  <si>
    <t>Filtro de disco 120 mesh 1 1/2"</t>
  </si>
  <si>
    <t>COT-05</t>
  </si>
  <si>
    <t>Chave de partida magnética monofásica 2,0 CV 220 V</t>
  </si>
  <si>
    <t>2.17</t>
  </si>
  <si>
    <t>2.18</t>
  </si>
  <si>
    <t>Luva soldável com rosca PVC sold. 25 mm x 3/4" marrom</t>
  </si>
  <si>
    <t>ORSE-9520</t>
  </si>
  <si>
    <t>Cap PVC sold. Irrigação 50 mm</t>
  </si>
  <si>
    <t>4.9</t>
  </si>
  <si>
    <t>CATMAT-455503</t>
  </si>
  <si>
    <t>Tubo PELBD 16 mm PN 30</t>
  </si>
  <si>
    <t>5.2</t>
  </si>
  <si>
    <t>COT-06</t>
  </si>
  <si>
    <t>Anel de borracha/vedação (chula) para conector inicial/início de linha PELBD DN 16 mm</t>
  </si>
  <si>
    <t>CATMAT-454998</t>
  </si>
  <si>
    <t>Conector inicial/início de linha com anel para tubo PELBD DN 16 mm</t>
  </si>
  <si>
    <t>COT-07</t>
  </si>
  <si>
    <t>Microaspersor de irrigação (sobreposição ≥ 65%; diâmetro molhado ≥ 4,95 m; pressão de serviço ≤ 15 mca; 0,038 m³/h ≤ QE ≤ 0,062 m³/h)</t>
  </si>
  <si>
    <t>COT-08</t>
  </si>
  <si>
    <t>Conector para microtubo de DN 7 mm</t>
  </si>
  <si>
    <t>5.6</t>
  </si>
  <si>
    <t>COT-09</t>
  </si>
  <si>
    <t>Microtubo para microaspersor DN 7 mm</t>
  </si>
  <si>
    <t>5.7</t>
  </si>
  <si>
    <t>CATMAT-151016</t>
  </si>
  <si>
    <t>Haste para microaspersor 60 cm</t>
  </si>
  <si>
    <t>5.8</t>
  </si>
  <si>
    <t>COT-10</t>
  </si>
  <si>
    <t>Final de linha para tubo PELBD DN 16 mm</t>
  </si>
  <si>
    <t>5.9</t>
  </si>
  <si>
    <t>CATMAT-481760</t>
  </si>
  <si>
    <t>União para tubo PELBD DN 16 mm</t>
  </si>
  <si>
    <t>Solução preparadora para PVC frasco com 1 L</t>
  </si>
  <si>
    <t>SINAPI-3146</t>
  </si>
  <si>
    <t>Fita veda rosca em rolos de 18 mm x 10 m</t>
  </si>
  <si>
    <t>MODELO DE PLANILHA DE PREÇOS - KIT DE IRRIGAÇÃO POR GOTEJAMENTO PARA HORTA DE 500 M² (DESONERADO)</t>
  </si>
  <si>
    <t>ANEXO IV - QUADRO D</t>
  </si>
  <si>
    <t>1.1 e 3.1</t>
  </si>
  <si>
    <t>SINAPI-10229</t>
  </si>
  <si>
    <t>Válvula de pé com crivo de bronze rosca fêmea 3/4''</t>
  </si>
  <si>
    <t>1.3 e 2.4</t>
  </si>
  <si>
    <t>1.4</t>
  </si>
  <si>
    <t>1.5 e 2.5</t>
  </si>
  <si>
    <t>SINAPI-9906</t>
  </si>
  <si>
    <t>União PVC sold. 25 mm marrom</t>
  </si>
  <si>
    <t>ORSE-370</t>
  </si>
  <si>
    <t>Bucha de redução PVC 1" x 3/4"</t>
  </si>
  <si>
    <t>Motobomba centrífuga monofásica, 220 V, Pot. = 0,50 CV; rendimento ≥ 50%; altura manométrica = 18 mca; Q = 0,52 m³/h</t>
  </si>
  <si>
    <t>SINAPI-3907</t>
  </si>
  <si>
    <t>Luva de redução roscável PVC 1" x 3/4"</t>
  </si>
  <si>
    <t>2.6</t>
  </si>
  <si>
    <t>SINAPI-11674</t>
  </si>
  <si>
    <t>Registro de esfera PVC sold. 25 mm</t>
  </si>
  <si>
    <t>ORSE-8783</t>
  </si>
  <si>
    <t>Válvula de retenção PVC sold. 25 mm</t>
  </si>
  <si>
    <t>SINAPI-37947</t>
  </si>
  <si>
    <t>Tê com derivação roscável PVC sold. 25 mm x 3/4" marrom</t>
  </si>
  <si>
    <t>2.12</t>
  </si>
  <si>
    <t>2.13 e 4.5</t>
  </si>
  <si>
    <t xml:space="preserve">Luva soldável com rosca  PVC sold. 25 mm x 3/4" marrom </t>
  </si>
  <si>
    <t>CATMAT-453332</t>
  </si>
  <si>
    <t>Filtro de disco 120 mesh 3/4"</t>
  </si>
  <si>
    <t>Chave de partida magnética monofásica 0,5 CV 220 V</t>
  </si>
  <si>
    <t>SINAPI-1927</t>
  </si>
  <si>
    <t>Curva 45° PVC sold. 25 mm marrom</t>
  </si>
  <si>
    <t>4.1</t>
  </si>
  <si>
    <t>4.2</t>
  </si>
  <si>
    <t>Joelho 90° com anel trava PELBD 16 mm</t>
  </si>
  <si>
    <t>4.3</t>
  </si>
  <si>
    <t>Registro união com anel trava PELBD 16 mm</t>
  </si>
  <si>
    <t>Tê com anel trava PELBD 16 mm</t>
  </si>
  <si>
    <t>Registro inicial PELBD 16mm com rosca 3/4"</t>
  </si>
  <si>
    <t>Tubo gotejador autocompensante 16 mm PN 30 (espaçamento entre gotejadores = 30 cm; espessura ≥ 25 mil; 10 mca ≤ pressão de serviço ≤ 40 mca; 1,5 L/h ≤ Q ≤ 1,7 L/h)</t>
  </si>
  <si>
    <t>CATMAT-320915</t>
  </si>
  <si>
    <t xml:space="preserve">Tela de arame galvanizado tipo galilheiro; altura ≥ 1,5 m </t>
  </si>
  <si>
    <t>SINAPI-21138</t>
  </si>
  <si>
    <t>Mourão roliço de madeira em eucalipto tratado ou sabiá; diâmetro ≥ 8 cm, altura = 2,2 m</t>
  </si>
  <si>
    <t>SINAPI-4408</t>
  </si>
  <si>
    <t>Ripa de madeira não aparelhada 1,5 cm x 5 cm</t>
  </si>
  <si>
    <t>SINAPI-3119</t>
  </si>
  <si>
    <t>Ferrolho com fecho/trinco redondo; em aco galvanizado/zincado; de sobrepor; com comprimento de 2" e espessura minima da chapa de 0,90 mm</t>
  </si>
  <si>
    <t>7.5</t>
  </si>
  <si>
    <t>SINAPI-4379</t>
  </si>
  <si>
    <t>Parafuso de aço zincado com rosca soberba para ferrolho; cabeça chata</t>
  </si>
  <si>
    <t>7.6</t>
  </si>
  <si>
    <t>SINAPI-2433</t>
  </si>
  <si>
    <t xml:space="preserve">Dobradiça em aço/ferro 3 1/2" x 3"; espessura de 1,9 mm a 1,8 mm; cromado ou zincado; tampa chata; com parafusos </t>
  </si>
  <si>
    <t>7.7</t>
  </si>
  <si>
    <t>SINAPI-5076</t>
  </si>
  <si>
    <t>Grampo de aço polido para cerca 1" x 9</t>
  </si>
  <si>
    <t>kg</t>
  </si>
  <si>
    <t>7.8</t>
  </si>
  <si>
    <t>ORSE-194</t>
  </si>
  <si>
    <t>Arame liso galvanizado 14 bwg (2,1 mm; 0,026kg/m) (200 m)</t>
  </si>
  <si>
    <t>SINAPI-20080</t>
  </si>
  <si>
    <t>Adesivo plástico para PVC frasco com 175 g</t>
  </si>
  <si>
    <t>CATMAT-353517</t>
  </si>
  <si>
    <t>Solução preparadora  para PVC frasco com 200 cm³</t>
  </si>
  <si>
    <t>9.1</t>
  </si>
  <si>
    <t>9.2</t>
  </si>
  <si>
    <t>Auxiliar de encanador ou bombeiro hidráulico com encargos complementares (01 auxiliar de encanador ou bombeiro hidráulico em jornada de trabalho de 8 h por dia)</t>
  </si>
  <si>
    <t>9.3</t>
  </si>
  <si>
    <t>SINAPI-88261</t>
  </si>
  <si>
    <t>Carpinteiro de esquadria com encargos complementares (01 carpinteiro em jornada de trabalho de 8 h por dia)</t>
  </si>
  <si>
    <t>9.4</t>
  </si>
  <si>
    <t>SINAPI-88239</t>
  </si>
  <si>
    <t>Ajudante de carpinteiro com encargos complementares (01 ajudante de carpinteiro em jornada de trabalho de 8 h por dia)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</si>
</sst>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-* #,##0.00_-;\-* #,##0.00_-;_-* &quot;-&quot;??_-;_-@_-"/>
    <numFmt numFmtId="164" formatCode="#,###.00"/>
    <numFmt numFmtId="165" formatCode="_(&quot;R$ &quot;* #,##0.00_);_(&quot;R$ &quot;* \(#,##0.00\);_(&quot;R$ &quot;* \-??_);_(@_)"/>
    <numFmt numFmtId="166" formatCode="_(* #,##0.00_);_(* \(#,##0.00\);_(* \-??_);_(@_)"/>
  </numFmts>
  <fonts count="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3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3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165" fontId="5" fillId="0" borderId="0" applyFill="0" applyBorder="0" applyAlignment="0" applyProtection="0"/>
    <xf numFmtId="166" fontId="5" fillId="0" borderId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65" fontId="0" fillId="0" borderId="0" xfId="1" applyFont="1" applyFill="1" applyBorder="1" applyAlignment="1" applyProtection="1">
      <alignment horizontal="left" vertical="center"/>
    </xf>
    <xf numFmtId="0" fontId="0" fillId="0" borderId="1" xfId="0" applyFont="1" applyBorder="1" applyAlignment="1">
      <alignment horizontal="center" vertical="center"/>
    </xf>
    <xf numFmtId="1" fontId="0" fillId="0" borderId="1" xfId="2" applyNumberFormat="1" applyFont="1" applyFill="1" applyBorder="1" applyAlignment="1" applyProtection="1">
      <alignment horizontal="center" vertical="center"/>
    </xf>
    <xf numFmtId="166" fontId="0" fillId="0" borderId="2" xfId="2" applyFont="1" applyFill="1" applyBorder="1" applyAlignment="1" applyProtection="1">
      <alignment horizontal="center" vertical="center"/>
    </xf>
    <xf numFmtId="166" fontId="0" fillId="0" borderId="3" xfId="2" applyFont="1" applyFill="1" applyBorder="1" applyAlignment="1" applyProtection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justify" vertical="center"/>
    </xf>
    <xf numFmtId="0" fontId="0" fillId="0" borderId="3" xfId="0" applyBorder="1" applyAlignment="1">
      <alignment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justify" vertical="center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0" fontId="0" fillId="0" borderId="8" xfId="4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0" fillId="0" borderId="7" xfId="0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166" fontId="5" fillId="0" borderId="0" xfId="2" applyBorder="1" applyAlignment="1">
      <alignment horizontal="center" vertical="center" wrapText="1"/>
    </xf>
    <xf numFmtId="166" fontId="5" fillId="0" borderId="0" xfId="2" applyBorder="1" applyAlignment="1">
      <alignment horizontal="center" vertical="center"/>
    </xf>
    <xf numFmtId="166" fontId="5" fillId="0" borderId="0" xfId="2" applyFill="1" applyBorder="1" applyAlignment="1" applyProtection="1">
      <alignment horizontal="left" vertical="center"/>
    </xf>
    <xf numFmtId="166" fontId="5" fillId="0" borderId="2" xfId="2" applyFill="1" applyBorder="1" applyAlignment="1" applyProtection="1">
      <alignment horizontal="center" vertical="center"/>
    </xf>
    <xf numFmtId="166" fontId="5" fillId="0" borderId="3" xfId="2" applyFill="1" applyBorder="1" applyAlignment="1" applyProtection="1">
      <alignment horizontal="center" vertical="center"/>
    </xf>
    <xf numFmtId="166" fontId="5" fillId="0" borderId="0" xfId="2"/>
    <xf numFmtId="166" fontId="5" fillId="0" borderId="0" xfId="2" applyAlignment="1">
      <alignment horizontal="center"/>
    </xf>
    <xf numFmtId="166" fontId="3" fillId="2" borderId="2" xfId="2" applyFont="1" applyFill="1" applyBorder="1" applyAlignment="1">
      <alignment horizontal="center" vertical="center" wrapText="1"/>
    </xf>
    <xf numFmtId="166" fontId="3" fillId="2" borderId="3" xfId="2" applyFont="1" applyFill="1" applyBorder="1" applyAlignment="1">
      <alignment horizontal="center" vertical="center" wrapText="1"/>
    </xf>
    <xf numFmtId="166" fontId="3" fillId="0" borderId="1" xfId="2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166" fontId="5" fillId="3" borderId="1" xfId="2" applyFill="1" applyBorder="1" applyAlignment="1" applyProtection="1">
      <alignment horizontal="center" vertical="center"/>
    </xf>
    <xf numFmtId="166" fontId="3" fillId="0" borderId="3" xfId="2" applyFont="1" applyFill="1" applyBorder="1" applyAlignment="1">
      <alignment horizontal="center" vertical="center"/>
    </xf>
    <xf numFmtId="0" fontId="0" fillId="0" borderId="13" xfId="0" applyBorder="1" applyAlignment="1">
      <alignment vertical="center" wrapText="1"/>
    </xf>
    <xf numFmtId="166" fontId="5" fillId="3" borderId="5" xfId="2" applyFill="1" applyBorder="1" applyAlignment="1" applyProtection="1">
      <alignment horizontal="center" vertical="center"/>
    </xf>
    <xf numFmtId="166" fontId="5" fillId="0" borderId="6" xfId="2" applyFill="1" applyBorder="1" applyAlignment="1" applyProtection="1">
      <alignment horizontal="center" vertical="center"/>
    </xf>
    <xf numFmtId="0" fontId="0" fillId="3" borderId="1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vertical="center"/>
    </xf>
    <xf numFmtId="0" fontId="0" fillId="3" borderId="5" xfId="0" applyFont="1" applyFill="1" applyBorder="1" applyAlignment="1">
      <alignment horizontal="left" vertical="center" wrapText="1"/>
    </xf>
    <xf numFmtId="166" fontId="3" fillId="2" borderId="1" xfId="2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11" xfId="0" applyFont="1" applyBorder="1" applyAlignment="1">
      <alignment horizontal="center" vertical="center"/>
    </xf>
    <xf numFmtId="166" fontId="5" fillId="3" borderId="14" xfId="2" applyFill="1" applyBorder="1" applyAlignment="1" applyProtection="1">
      <alignment horizontal="center" vertical="center"/>
    </xf>
    <xf numFmtId="166" fontId="5" fillId="0" borderId="10" xfId="2" applyFill="1" applyBorder="1" applyAlignment="1" applyProtection="1">
      <alignment horizontal="center" vertical="center"/>
    </xf>
    <xf numFmtId="166" fontId="5" fillId="0" borderId="9" xfId="2" applyFill="1" applyBorder="1" applyAlignment="1" applyProtection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5" xfId="0" applyFill="1" applyBorder="1" applyAlignment="1">
      <alignment vertical="center" wrapText="1"/>
    </xf>
    <xf numFmtId="166" fontId="5" fillId="0" borderId="15" xfId="2" applyFill="1" applyBorder="1" applyAlignment="1" applyProtection="1">
      <alignment horizontal="center" vertical="center"/>
    </xf>
    <xf numFmtId="166" fontId="5" fillId="0" borderId="16" xfId="2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0" fontId="0" fillId="0" borderId="8" xfId="4" applyNumberFormat="1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3" fillId="0" borderId="0" xfId="1" applyFont="1" applyFill="1" applyBorder="1" applyAlignment="1" applyProtection="1">
      <alignment horizontal="left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7">
    <cellStyle name="Moeda" xfId="1" builtinId="4"/>
    <cellStyle name="Normal" xfId="0" builtinId="0"/>
    <cellStyle name="Normal 2" xfId="3" xr:uid="{00000000-0005-0000-0000-000002000000}"/>
    <cellStyle name="Normal 3" xfId="5" xr:uid="{1913057D-5594-408E-A529-242F60462CA9}"/>
    <cellStyle name="Porcentagem" xfId="4" builtinId="5"/>
    <cellStyle name="Vírgula" xfId="2" builtinId="3"/>
    <cellStyle name="Vírgula 2" xfId="6" xr:uid="{83F8790E-E762-40FA-9D86-AB71B5D6755C}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Estilo de Tabela 1" pivot="0" count="1" xr9:uid="{FC54B0E2-6942-4B5C-85EA-1B0F6FBD3BAE}">
      <tableStyleElement type="wholeTabl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1105344</xdr:colOff>
      <xdr:row>0</xdr:row>
      <xdr:rowOff>56032</xdr:rowOff>
    </xdr:from>
    <xdr:to>
      <xdr:col>7</xdr:col>
      <xdr:colOff>1192386</xdr:colOff>
      <xdr:row>2</xdr:row>
      <xdr:rowOff>268943</xdr:rowOff>
    </xdr:to>
    <xdr:sp macro="" textlink="">
      <xdr:nvSpPr>
        <xdr:cNvPr id="3" name="Rectangl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2686494" y="646582"/>
          <a:ext cx="8288067" cy="5367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2700" tIns="12700" rIns="12700" bIns="12700" anchor="t" upright="1"/>
        <a:lstStyle/>
        <a:p>
          <a:pPr algn="l" rtl="0">
            <a:defRPr sz="1000"/>
          </a:pPr>
          <a:r>
            <a:rPr lang="pt-BR" sz="95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Ministério do Desenvolvimento Regional - MDR</a:t>
          </a:r>
          <a:endParaRPr lang="pt-BR" sz="95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pt-BR" sz="95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Companhia de Desenvolvimento dos Vales do São Francisco e do Parnaíba</a:t>
          </a:r>
          <a:endParaRPr lang="pt-BR" sz="95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pt-BR" sz="95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 5ª Superintendência Regional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47625</xdr:rowOff>
        </xdr:from>
        <xdr:to>
          <xdr:col>3</xdr:col>
          <xdr:colOff>1000125</xdr:colOff>
          <xdr:row>2</xdr:row>
          <xdr:rowOff>247650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1105344</xdr:colOff>
      <xdr:row>4</xdr:row>
      <xdr:rowOff>94132</xdr:rowOff>
    </xdr:from>
    <xdr:to>
      <xdr:col>7</xdr:col>
      <xdr:colOff>1192386</xdr:colOff>
      <xdr:row>7</xdr:row>
      <xdr:rowOff>2243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3629469" y="846607"/>
          <a:ext cx="5468667" cy="5367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2700" tIns="12700" rIns="12700" bIns="12700" anchor="t" upright="1"/>
        <a:lstStyle/>
        <a:p>
          <a:pPr algn="l" rtl="0">
            <a:defRPr sz="1000"/>
          </a:pPr>
          <a:r>
            <a:rPr lang="pt-BR" sz="95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Ministério do Desenvolvimento Regional - MDR</a:t>
          </a:r>
          <a:endParaRPr lang="pt-BR" sz="95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pt-BR" sz="95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Companhia de Desenvolvimento dos Vales do São Francisco e do Parnaíba</a:t>
          </a:r>
          <a:endParaRPr lang="pt-BR" sz="95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pt-BR" sz="95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 5ª Superintendência Regional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4</xdr:row>
          <xdr:rowOff>47625</xdr:rowOff>
        </xdr:from>
        <xdr:to>
          <xdr:col>3</xdr:col>
          <xdr:colOff>1000125</xdr:colOff>
          <xdr:row>6</xdr:row>
          <xdr:rowOff>247650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1105344</xdr:colOff>
      <xdr:row>4</xdr:row>
      <xdr:rowOff>94132</xdr:rowOff>
    </xdr:from>
    <xdr:to>
      <xdr:col>7</xdr:col>
      <xdr:colOff>1192386</xdr:colOff>
      <xdr:row>7</xdr:row>
      <xdr:rowOff>2243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3629469" y="846607"/>
          <a:ext cx="5468667" cy="5367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2700" tIns="12700" rIns="12700" bIns="12700" anchor="t" upright="1"/>
        <a:lstStyle/>
        <a:p>
          <a:pPr algn="l" rtl="0">
            <a:defRPr sz="1000"/>
          </a:pPr>
          <a:r>
            <a:rPr lang="pt-BR" sz="95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Ministério do Desenvolvimento Regional - MDR</a:t>
          </a:r>
          <a:endParaRPr lang="pt-BR" sz="95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pt-BR" sz="95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Companhia de Desenvolvimento dos Vales do São Francisco e do Parnaíba</a:t>
          </a:r>
          <a:endParaRPr lang="pt-BR" sz="95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pt-BR" sz="95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 5ª Superintendência Regional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4</xdr:row>
          <xdr:rowOff>47625</xdr:rowOff>
        </xdr:from>
        <xdr:to>
          <xdr:col>3</xdr:col>
          <xdr:colOff>1000125</xdr:colOff>
          <xdr:row>6</xdr:row>
          <xdr:rowOff>247650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1105344</xdr:colOff>
      <xdr:row>4</xdr:row>
      <xdr:rowOff>94132</xdr:rowOff>
    </xdr:from>
    <xdr:to>
      <xdr:col>7</xdr:col>
      <xdr:colOff>1192386</xdr:colOff>
      <xdr:row>7</xdr:row>
      <xdr:rowOff>2243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3629469" y="846607"/>
          <a:ext cx="5468667" cy="5367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2700" tIns="12700" rIns="12700" bIns="12700" anchor="t" upright="1"/>
        <a:lstStyle/>
        <a:p>
          <a:pPr algn="l" rtl="0">
            <a:defRPr sz="1000"/>
          </a:pPr>
          <a:r>
            <a:rPr lang="pt-BR" sz="95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Ministério do Desenvolvimento Regional - MDR</a:t>
          </a:r>
          <a:endParaRPr lang="pt-BR" sz="95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pt-BR" sz="95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Companhia de Desenvolvimento dos Vales do São Francisco e do Parnaíba</a:t>
          </a:r>
          <a:endParaRPr lang="pt-BR" sz="95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pt-BR" sz="95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 5ª Superintendência Regional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4</xdr:row>
          <xdr:rowOff>47625</xdr:rowOff>
        </xdr:from>
        <xdr:to>
          <xdr:col>3</xdr:col>
          <xdr:colOff>1000125</xdr:colOff>
          <xdr:row>6</xdr:row>
          <xdr:rowOff>247650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3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usuario_2\Downloads\Users\usuario_2\Desktop\C&#243;pia%20de%20Composi&#231;&#227;o_BDIC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DADOS"/>
    </sheetNames>
    <sheetDataSet>
      <sheetData sheetId="0"/>
      <sheetData sheetId="1">
        <row r="1">
          <cell r="A1" t="str">
            <v>Construção de Edifícios</v>
          </cell>
        </row>
        <row r="2">
          <cell r="A2" t="str">
            <v>Construção de Rodovias e Ferrovias</v>
          </cell>
        </row>
        <row r="3">
          <cell r="A3" t="str">
            <v>Construção de Redes de Abastecimento de Água, Coleta de Esgoto e Construções Correlatas</v>
          </cell>
        </row>
        <row r="4">
          <cell r="A4" t="str">
            <v>Construção e Manutenção de Estações e Redes de Distribuição de Energia Elétrica</v>
          </cell>
        </row>
        <row r="5">
          <cell r="A5" t="str">
            <v>Obras Portuárias, Marítimas e Fluviais</v>
          </cell>
        </row>
        <row r="6">
          <cell r="A6" t="str">
            <v>Fornecimento de Materiais e Equipamentos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78"/>
  <sheetViews>
    <sheetView showGridLines="0" tabSelected="1" view="pageBreakPreview" zoomScaleNormal="115" zoomScaleSheetLayoutView="100" workbookViewId="0">
      <selection activeCell="D11" sqref="D11"/>
    </sheetView>
  </sheetViews>
  <sheetFormatPr defaultColWidth="11.5703125" defaultRowHeight="12.75" x14ac:dyDescent="0.2"/>
  <cols>
    <col min="1" max="1" width="7.85546875" customWidth="1"/>
    <col min="2" max="2" width="7.28515625" style="1" customWidth="1"/>
    <col min="3" max="3" width="8.5703125" customWidth="1"/>
    <col min="4" max="4" width="68.140625" style="18" customWidth="1"/>
    <col min="5" max="5" width="18.7109375" customWidth="1"/>
    <col min="6" max="6" width="5.42578125" customWidth="1"/>
    <col min="7" max="7" width="10.5703125" customWidth="1"/>
    <col min="8" max="8" width="20.28515625" style="1" customWidth="1"/>
    <col min="9" max="9" width="15.28515625" style="2" customWidth="1"/>
  </cols>
  <sheetData>
    <row r="1" spans="2:10" x14ac:dyDescent="0.2">
      <c r="B1" s="4" t="s">
        <v>12</v>
      </c>
      <c r="C1" s="4"/>
      <c r="D1" s="70"/>
      <c r="E1" s="70"/>
      <c r="F1" s="70"/>
      <c r="G1" s="70"/>
      <c r="H1" s="70"/>
      <c r="I1" s="70"/>
      <c r="J1" s="4"/>
    </row>
    <row r="2" spans="2:10" x14ac:dyDescent="0.2">
      <c r="B2" s="4"/>
      <c r="C2" s="4"/>
      <c r="D2" s="71"/>
      <c r="E2" s="71"/>
      <c r="F2" s="71"/>
      <c r="G2" s="71"/>
      <c r="H2" s="71"/>
      <c r="I2" s="71"/>
      <c r="J2" s="4"/>
    </row>
    <row r="3" spans="2:10" ht="24" customHeight="1" x14ac:dyDescent="0.2">
      <c r="B3" s="3"/>
      <c r="C3" s="3"/>
      <c r="D3" s="74"/>
      <c r="E3" s="74"/>
      <c r="F3" s="74"/>
      <c r="G3" s="74"/>
      <c r="H3" s="74"/>
      <c r="I3" s="74"/>
      <c r="J3" s="3"/>
    </row>
    <row r="4" spans="2:10" ht="24" customHeight="1" x14ac:dyDescent="0.2">
      <c r="B4" s="75" t="s">
        <v>19</v>
      </c>
      <c r="C4" s="76"/>
      <c r="D4" s="76"/>
      <c r="E4" s="76"/>
      <c r="F4" s="76"/>
      <c r="G4" s="76"/>
      <c r="H4" s="76"/>
      <c r="I4" s="76"/>
      <c r="J4" s="3"/>
    </row>
    <row r="5" spans="2:10" ht="24" customHeight="1" x14ac:dyDescent="0.2">
      <c r="B5" s="75" t="s">
        <v>20</v>
      </c>
      <c r="C5" s="76"/>
      <c r="D5" s="76"/>
      <c r="E5" s="76"/>
      <c r="F5" s="76"/>
      <c r="G5" s="76"/>
      <c r="H5" s="76"/>
      <c r="I5" s="76"/>
      <c r="J5" s="3"/>
    </row>
    <row r="6" spans="2:10" x14ac:dyDescent="0.2">
      <c r="B6" s="3"/>
      <c r="C6" s="3"/>
      <c r="D6" s="77"/>
      <c r="E6" s="77"/>
      <c r="F6" s="77"/>
      <c r="G6" s="5"/>
      <c r="H6" s="5"/>
      <c r="I6" s="6"/>
      <c r="J6" s="3"/>
    </row>
    <row r="7" spans="2:10" x14ac:dyDescent="0.2">
      <c r="B7" s="19" t="s">
        <v>0</v>
      </c>
      <c r="C7" s="19" t="s">
        <v>8</v>
      </c>
      <c r="D7" s="20" t="s">
        <v>1</v>
      </c>
      <c r="E7" s="19" t="s">
        <v>9</v>
      </c>
      <c r="F7" s="19" t="s">
        <v>2</v>
      </c>
      <c r="G7" s="19" t="s">
        <v>3</v>
      </c>
      <c r="H7" s="21" t="s">
        <v>4</v>
      </c>
      <c r="I7" s="22" t="s">
        <v>5</v>
      </c>
    </row>
    <row r="8" spans="2:10" ht="25.5" x14ac:dyDescent="0.2">
      <c r="B8" s="7">
        <v>1</v>
      </c>
      <c r="C8" s="11">
        <v>470243</v>
      </c>
      <c r="D8" s="13" t="s">
        <v>13</v>
      </c>
      <c r="E8" s="12" t="s">
        <v>10</v>
      </c>
      <c r="F8" s="7" t="s">
        <v>6</v>
      </c>
      <c r="G8" s="8">
        <v>180</v>
      </c>
      <c r="H8" s="9">
        <f>'QUADRO B - ASPERSÃO'!$I$58</f>
        <v>0</v>
      </c>
      <c r="I8" s="10">
        <f t="shared" ref="I8:I13" si="0">G8*H8</f>
        <v>0</v>
      </c>
      <c r="J8" s="72"/>
    </row>
    <row r="9" spans="2:10" ht="38.25" x14ac:dyDescent="0.2">
      <c r="B9" s="7">
        <v>2</v>
      </c>
      <c r="C9" s="11">
        <v>470243</v>
      </c>
      <c r="D9" s="13" t="s">
        <v>14</v>
      </c>
      <c r="E9" s="12" t="s">
        <v>11</v>
      </c>
      <c r="F9" s="7" t="s">
        <v>6</v>
      </c>
      <c r="G9" s="8">
        <v>20</v>
      </c>
      <c r="H9" s="9">
        <f>'QUADRO B - ASPERSÃO'!$I$58</f>
        <v>0</v>
      </c>
      <c r="I9" s="10">
        <f t="shared" si="0"/>
        <v>0</v>
      </c>
      <c r="J9" s="72"/>
    </row>
    <row r="10" spans="2:10" ht="38.25" x14ac:dyDescent="0.2">
      <c r="B10" s="7">
        <v>3</v>
      </c>
      <c r="C10" s="11">
        <v>470243</v>
      </c>
      <c r="D10" s="13" t="s">
        <v>15</v>
      </c>
      <c r="E10" s="12" t="s">
        <v>10</v>
      </c>
      <c r="F10" s="7" t="s">
        <v>6</v>
      </c>
      <c r="G10" s="8">
        <v>324</v>
      </c>
      <c r="H10" s="9">
        <f>'QUADRO C - MICROASPERSÃO'!$I$65</f>
        <v>0</v>
      </c>
      <c r="I10" s="10">
        <f t="shared" si="0"/>
        <v>0</v>
      </c>
      <c r="J10" s="72"/>
    </row>
    <row r="11" spans="2:10" ht="38.25" x14ac:dyDescent="0.2">
      <c r="B11" s="7">
        <v>4</v>
      </c>
      <c r="C11" s="11">
        <v>470243</v>
      </c>
      <c r="D11" s="13" t="s">
        <v>16</v>
      </c>
      <c r="E11" s="12" t="s">
        <v>11</v>
      </c>
      <c r="F11" s="7" t="s">
        <v>6</v>
      </c>
      <c r="G11" s="8">
        <v>36</v>
      </c>
      <c r="H11" s="9">
        <f>'QUADRO C - MICROASPERSÃO'!$I$65</f>
        <v>0</v>
      </c>
      <c r="I11" s="10">
        <f t="shared" si="0"/>
        <v>0</v>
      </c>
      <c r="J11" s="72"/>
    </row>
    <row r="12" spans="2:10" ht="51" x14ac:dyDescent="0.2">
      <c r="B12" s="7">
        <v>5</v>
      </c>
      <c r="C12" s="11">
        <v>470243</v>
      </c>
      <c r="D12" s="13" t="s">
        <v>17</v>
      </c>
      <c r="E12" s="12" t="s">
        <v>10</v>
      </c>
      <c r="F12" s="7" t="s">
        <v>6</v>
      </c>
      <c r="G12" s="8">
        <v>180</v>
      </c>
      <c r="H12" s="9">
        <f>ROUNDDOWN('QUADRO D - HORTA 500 M²'!$I$67,2)</f>
        <v>0</v>
      </c>
      <c r="I12" s="10">
        <f t="shared" si="0"/>
        <v>0</v>
      </c>
      <c r="J12" s="72"/>
    </row>
    <row r="13" spans="2:10" ht="51" x14ac:dyDescent="0.2">
      <c r="B13" s="15">
        <v>6</v>
      </c>
      <c r="C13" s="16">
        <v>470243</v>
      </c>
      <c r="D13" s="13" t="s">
        <v>18</v>
      </c>
      <c r="E13" s="17" t="s">
        <v>11</v>
      </c>
      <c r="F13" s="15" t="s">
        <v>6</v>
      </c>
      <c r="G13" s="8">
        <v>20</v>
      </c>
      <c r="H13" s="9">
        <f>ROUNDDOWN('QUADRO D - HORTA 500 M²'!$I$67,2)</f>
        <v>0</v>
      </c>
      <c r="I13" s="10">
        <f t="shared" si="0"/>
        <v>0</v>
      </c>
      <c r="J13" s="72"/>
    </row>
    <row r="14" spans="2:10" ht="25.5" customHeight="1" x14ac:dyDescent="0.2">
      <c r="B14" s="73" t="s">
        <v>7</v>
      </c>
      <c r="C14" s="73"/>
      <c r="D14" s="73"/>
      <c r="E14" s="73"/>
      <c r="F14" s="73"/>
      <c r="G14" s="73"/>
      <c r="H14" s="73"/>
      <c r="I14" s="14">
        <f>SUM(I8:I13)</f>
        <v>0</v>
      </c>
    </row>
    <row r="18" spans="4:9" x14ac:dyDescent="0.2">
      <c r="D18"/>
      <c r="H18"/>
      <c r="I18"/>
    </row>
    <row r="19" spans="4:9" x14ac:dyDescent="0.2">
      <c r="D19"/>
      <c r="H19"/>
      <c r="I19"/>
    </row>
    <row r="20" spans="4:9" x14ac:dyDescent="0.2">
      <c r="D20"/>
      <c r="H20"/>
      <c r="I20"/>
    </row>
    <row r="21" spans="4:9" x14ac:dyDescent="0.2">
      <c r="D21"/>
      <c r="H21"/>
      <c r="I21"/>
    </row>
    <row r="22" spans="4:9" x14ac:dyDescent="0.2">
      <c r="D22"/>
      <c r="H22"/>
      <c r="I22"/>
    </row>
    <row r="23" spans="4:9" x14ac:dyDescent="0.2">
      <c r="D23"/>
      <c r="H23"/>
      <c r="I23"/>
    </row>
    <row r="24" spans="4:9" x14ac:dyDescent="0.2">
      <c r="D24"/>
      <c r="H24"/>
      <c r="I24"/>
    </row>
    <row r="25" spans="4:9" x14ac:dyDescent="0.2">
      <c r="D25"/>
      <c r="H25"/>
      <c r="I25"/>
    </row>
    <row r="26" spans="4:9" x14ac:dyDescent="0.2">
      <c r="D26"/>
      <c r="H26"/>
      <c r="I26"/>
    </row>
    <row r="27" spans="4:9" x14ac:dyDescent="0.2">
      <c r="D27"/>
      <c r="H27"/>
      <c r="I27"/>
    </row>
    <row r="28" spans="4:9" x14ac:dyDescent="0.2">
      <c r="D28"/>
      <c r="H28"/>
      <c r="I28"/>
    </row>
    <row r="29" spans="4:9" x14ac:dyDescent="0.2">
      <c r="D29"/>
      <c r="H29"/>
      <c r="I29"/>
    </row>
    <row r="30" spans="4:9" x14ac:dyDescent="0.2">
      <c r="D30"/>
      <c r="H30"/>
      <c r="I30"/>
    </row>
    <row r="31" spans="4:9" x14ac:dyDescent="0.2">
      <c r="D31"/>
      <c r="H31"/>
      <c r="I31"/>
    </row>
    <row r="32" spans="4:9" x14ac:dyDescent="0.2">
      <c r="D32"/>
      <c r="H32"/>
      <c r="I32"/>
    </row>
    <row r="33" spans="4:9" x14ac:dyDescent="0.2">
      <c r="D33"/>
      <c r="H33"/>
      <c r="I33"/>
    </row>
    <row r="34" spans="4:9" x14ac:dyDescent="0.2">
      <c r="D34"/>
      <c r="H34"/>
      <c r="I34"/>
    </row>
    <row r="35" spans="4:9" x14ac:dyDescent="0.2">
      <c r="D35"/>
      <c r="H35"/>
      <c r="I35"/>
    </row>
    <row r="36" spans="4:9" x14ac:dyDescent="0.2">
      <c r="D36"/>
      <c r="H36"/>
      <c r="I36"/>
    </row>
    <row r="37" spans="4:9" x14ac:dyDescent="0.2">
      <c r="D37"/>
      <c r="H37"/>
      <c r="I37"/>
    </row>
    <row r="38" spans="4:9" x14ac:dyDescent="0.2">
      <c r="D38"/>
      <c r="H38"/>
      <c r="I38"/>
    </row>
    <row r="39" spans="4:9" x14ac:dyDescent="0.2">
      <c r="D39"/>
      <c r="H39"/>
      <c r="I39"/>
    </row>
    <row r="40" spans="4:9" x14ac:dyDescent="0.2">
      <c r="D40"/>
      <c r="H40"/>
      <c r="I40"/>
    </row>
    <row r="41" spans="4:9" x14ac:dyDescent="0.2">
      <c r="D41"/>
      <c r="H41"/>
      <c r="I41"/>
    </row>
    <row r="42" spans="4:9" x14ac:dyDescent="0.2">
      <c r="D42"/>
      <c r="H42"/>
      <c r="I42"/>
    </row>
    <row r="43" spans="4:9" x14ac:dyDescent="0.2">
      <c r="D43"/>
      <c r="H43"/>
      <c r="I43"/>
    </row>
    <row r="44" spans="4:9" x14ac:dyDescent="0.2">
      <c r="D44"/>
      <c r="H44"/>
      <c r="I44"/>
    </row>
    <row r="45" spans="4:9" x14ac:dyDescent="0.2">
      <c r="D45"/>
      <c r="H45"/>
      <c r="I45"/>
    </row>
    <row r="46" spans="4:9" x14ac:dyDescent="0.2">
      <c r="D46"/>
      <c r="H46"/>
      <c r="I46"/>
    </row>
    <row r="47" spans="4:9" x14ac:dyDescent="0.2">
      <c r="D47"/>
      <c r="H47"/>
      <c r="I47"/>
    </row>
    <row r="48" spans="4:9" x14ac:dyDescent="0.2">
      <c r="D48"/>
      <c r="H48"/>
      <c r="I48"/>
    </row>
    <row r="49" spans="4:9" x14ac:dyDescent="0.2">
      <c r="D49"/>
      <c r="H49"/>
      <c r="I49"/>
    </row>
    <row r="50" spans="4:9" x14ac:dyDescent="0.2">
      <c r="D50"/>
      <c r="H50"/>
      <c r="I50"/>
    </row>
    <row r="51" spans="4:9" x14ac:dyDescent="0.2">
      <c r="D51"/>
      <c r="H51"/>
      <c r="I51"/>
    </row>
    <row r="52" spans="4:9" x14ac:dyDescent="0.2">
      <c r="D52"/>
      <c r="H52"/>
      <c r="I52"/>
    </row>
    <row r="53" spans="4:9" x14ac:dyDescent="0.2">
      <c r="D53"/>
      <c r="H53"/>
      <c r="I53"/>
    </row>
    <row r="54" spans="4:9" x14ac:dyDescent="0.2">
      <c r="D54"/>
      <c r="H54"/>
      <c r="I54"/>
    </row>
    <row r="55" spans="4:9" x14ac:dyDescent="0.2">
      <c r="D55"/>
      <c r="H55"/>
      <c r="I55"/>
    </row>
    <row r="56" spans="4:9" x14ac:dyDescent="0.2">
      <c r="D56"/>
      <c r="H56"/>
      <c r="I56"/>
    </row>
    <row r="57" spans="4:9" x14ac:dyDescent="0.2">
      <c r="D57"/>
      <c r="H57"/>
      <c r="I57"/>
    </row>
    <row r="58" spans="4:9" x14ac:dyDescent="0.2">
      <c r="D58"/>
      <c r="H58"/>
      <c r="I58"/>
    </row>
    <row r="59" spans="4:9" x14ac:dyDescent="0.2">
      <c r="D59"/>
      <c r="H59"/>
      <c r="I59"/>
    </row>
    <row r="60" spans="4:9" x14ac:dyDescent="0.2">
      <c r="D60"/>
      <c r="H60"/>
      <c r="I60"/>
    </row>
    <row r="61" spans="4:9" x14ac:dyDescent="0.2">
      <c r="D61"/>
      <c r="H61"/>
      <c r="I61"/>
    </row>
    <row r="62" spans="4:9" x14ac:dyDescent="0.2">
      <c r="D62"/>
      <c r="H62"/>
      <c r="I62"/>
    </row>
    <row r="63" spans="4:9" x14ac:dyDescent="0.2">
      <c r="D63"/>
      <c r="H63"/>
      <c r="I63"/>
    </row>
    <row r="64" spans="4:9" x14ac:dyDescent="0.2">
      <c r="D64"/>
      <c r="H64"/>
      <c r="I64"/>
    </row>
    <row r="65" spans="4:9" x14ac:dyDescent="0.2">
      <c r="D65"/>
      <c r="H65"/>
      <c r="I65"/>
    </row>
    <row r="66" spans="4:9" x14ac:dyDescent="0.2">
      <c r="D66"/>
      <c r="H66"/>
      <c r="I66"/>
    </row>
    <row r="67" spans="4:9" x14ac:dyDescent="0.2">
      <c r="D67"/>
      <c r="H67"/>
      <c r="I67"/>
    </row>
    <row r="68" spans="4:9" x14ac:dyDescent="0.2">
      <c r="D68"/>
      <c r="H68"/>
      <c r="I68"/>
    </row>
    <row r="69" spans="4:9" x14ac:dyDescent="0.2">
      <c r="D69"/>
      <c r="H69"/>
      <c r="I69"/>
    </row>
    <row r="70" spans="4:9" x14ac:dyDescent="0.2">
      <c r="D70"/>
      <c r="H70"/>
      <c r="I70"/>
    </row>
    <row r="71" spans="4:9" x14ac:dyDescent="0.2">
      <c r="D71"/>
      <c r="H71"/>
      <c r="I71"/>
    </row>
    <row r="72" spans="4:9" x14ac:dyDescent="0.2">
      <c r="D72"/>
      <c r="H72"/>
      <c r="I72"/>
    </row>
    <row r="73" spans="4:9" x14ac:dyDescent="0.2">
      <c r="D73"/>
      <c r="H73"/>
      <c r="I73"/>
    </row>
    <row r="74" spans="4:9" x14ac:dyDescent="0.2">
      <c r="D74"/>
      <c r="H74"/>
      <c r="I74"/>
    </row>
    <row r="75" spans="4:9" x14ac:dyDescent="0.2">
      <c r="D75"/>
      <c r="H75"/>
      <c r="I75"/>
    </row>
    <row r="76" spans="4:9" x14ac:dyDescent="0.2">
      <c r="D76"/>
      <c r="H76"/>
      <c r="I76"/>
    </row>
    <row r="77" spans="4:9" x14ac:dyDescent="0.2">
      <c r="D77"/>
      <c r="H77"/>
      <c r="I77"/>
    </row>
    <row r="78" spans="4:9" x14ac:dyDescent="0.2">
      <c r="D78"/>
      <c r="H78"/>
      <c r="I78"/>
    </row>
  </sheetData>
  <sheetProtection selectLockedCells="1" selectUnlockedCells="1"/>
  <mergeCells count="10">
    <mergeCell ref="D1:I1"/>
    <mergeCell ref="D2:I2"/>
    <mergeCell ref="J10:J11"/>
    <mergeCell ref="J12:J13"/>
    <mergeCell ref="B14:H14"/>
    <mergeCell ref="D3:I3"/>
    <mergeCell ref="B4:I4"/>
    <mergeCell ref="B5:I5"/>
    <mergeCell ref="D6:F6"/>
    <mergeCell ref="J8:J9"/>
  </mergeCells>
  <pageMargins left="0.78749999999999998" right="0.78749999999999998" top="1.0631944444444446" bottom="1.0631944444444446" header="0.51180555555555551" footer="0.51180555555555551"/>
  <pageSetup paperSize="9" scale="85" orientation="landscape" useFirstPageNumber="1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1027" r:id="rId4">
          <objectPr defaultSize="0" autoPict="0" r:id="rId5">
            <anchor moveWithCells="1" sizeWithCells="1">
              <from>
                <xdr:col>1</xdr:col>
                <xdr:colOff>0</xdr:colOff>
                <xdr:row>0</xdr:row>
                <xdr:rowOff>47625</xdr:rowOff>
              </from>
              <to>
                <xdr:col>3</xdr:col>
                <xdr:colOff>1000125</xdr:colOff>
                <xdr:row>2</xdr:row>
                <xdr:rowOff>247650</xdr:rowOff>
              </to>
            </anchor>
          </objectPr>
        </oleObject>
      </mc:Choice>
      <mc:Fallback>
        <oleObject progId="MSPhotoEd.3" shapeId="102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B18AE-C12D-45F4-8F69-8C4A58B47937}">
  <dimension ref="B1:J122"/>
  <sheetViews>
    <sheetView showGridLines="0" view="pageBreakPreview" topLeftCell="A4" zoomScaleNormal="100" zoomScaleSheetLayoutView="100" workbookViewId="0">
      <selection activeCell="D21" sqref="D21"/>
    </sheetView>
  </sheetViews>
  <sheetFormatPr defaultColWidth="11.5703125" defaultRowHeight="12.75" x14ac:dyDescent="0.2"/>
  <cols>
    <col min="1" max="1" width="7.85546875" customWidth="1"/>
    <col min="2" max="2" width="13.28515625" style="1" customWidth="1"/>
    <col min="3" max="3" width="16.7109375" customWidth="1"/>
    <col min="4" max="4" width="51.42578125" style="18" customWidth="1"/>
    <col min="5" max="5" width="5.42578125" style="1" bestFit="1" customWidth="1"/>
    <col min="6" max="6" width="8" bestFit="1" customWidth="1"/>
    <col min="7" max="7" width="17.28515625" style="43" bestFit="1" customWidth="1"/>
    <col min="8" max="8" width="20.28515625" style="44" customWidth="1"/>
    <col min="9" max="9" width="15.28515625" style="44" customWidth="1"/>
  </cols>
  <sheetData>
    <row r="1" spans="2:10" ht="21" customHeight="1" x14ac:dyDescent="0.2">
      <c r="B1" s="78"/>
      <c r="C1" s="78"/>
      <c r="D1" s="78"/>
      <c r="E1" s="78"/>
      <c r="F1" s="78"/>
      <c r="G1" s="78"/>
      <c r="H1" s="78"/>
      <c r="I1" s="78"/>
    </row>
    <row r="2" spans="2:10" x14ac:dyDescent="0.2">
      <c r="B2" s="79"/>
      <c r="C2" s="79"/>
      <c r="D2" s="79"/>
      <c r="E2" s="79"/>
      <c r="F2" s="79"/>
      <c r="G2" s="79"/>
      <c r="H2" s="79"/>
      <c r="I2" s="79"/>
    </row>
    <row r="3" spans="2:10" s="3" customFormat="1" x14ac:dyDescent="0.2">
      <c r="D3" s="70"/>
      <c r="E3" s="70"/>
      <c r="F3" s="70"/>
      <c r="G3" s="70"/>
      <c r="H3" s="70"/>
      <c r="I3" s="70"/>
    </row>
    <row r="5" spans="2:10" x14ac:dyDescent="0.2">
      <c r="B5" s="4" t="s">
        <v>12</v>
      </c>
      <c r="C5" s="4"/>
      <c r="D5" s="70"/>
      <c r="E5" s="70"/>
      <c r="F5" s="70"/>
      <c r="G5" s="70"/>
      <c r="H5" s="70"/>
      <c r="I5" s="70"/>
      <c r="J5" s="4"/>
    </row>
    <row r="6" spans="2:10" x14ac:dyDescent="0.2">
      <c r="B6" s="4"/>
      <c r="C6" s="4"/>
      <c r="D6" s="71"/>
      <c r="E6" s="71"/>
      <c r="F6" s="71"/>
      <c r="G6" s="71"/>
      <c r="H6" s="71"/>
      <c r="I6" s="71"/>
      <c r="J6" s="4"/>
    </row>
    <row r="7" spans="2:10" ht="24" customHeight="1" x14ac:dyDescent="0.2">
      <c r="B7" s="3"/>
      <c r="C7" s="3"/>
      <c r="D7" s="74"/>
      <c r="E7" s="74"/>
      <c r="F7" s="74"/>
      <c r="G7" s="74"/>
      <c r="H7" s="74"/>
      <c r="I7" s="74"/>
      <c r="J7" s="3"/>
    </row>
    <row r="8" spans="2:10" ht="24" customHeight="1" x14ac:dyDescent="0.2">
      <c r="B8" s="75" t="s">
        <v>161</v>
      </c>
      <c r="C8" s="76"/>
      <c r="D8" s="76"/>
      <c r="E8" s="76"/>
      <c r="F8" s="76"/>
      <c r="G8" s="76"/>
      <c r="H8" s="76"/>
      <c r="I8" s="76"/>
      <c r="J8" s="3"/>
    </row>
    <row r="9" spans="2:10" ht="24" customHeight="1" x14ac:dyDescent="0.2">
      <c r="B9" s="75" t="s">
        <v>159</v>
      </c>
      <c r="C9" s="76"/>
      <c r="D9" s="76"/>
      <c r="E9" s="76"/>
      <c r="F9" s="76"/>
      <c r="G9" s="76"/>
      <c r="H9" s="76"/>
      <c r="I9" s="76"/>
      <c r="J9" s="3"/>
    </row>
    <row r="10" spans="2:10" ht="15.75" x14ac:dyDescent="0.2">
      <c r="B10" s="24"/>
      <c r="C10" s="25"/>
      <c r="D10" s="25"/>
      <c r="E10" s="25"/>
      <c r="F10" s="25"/>
      <c r="G10" s="38"/>
      <c r="H10" s="38"/>
      <c r="I10" s="38"/>
      <c r="J10" s="3"/>
    </row>
    <row r="11" spans="2:10" ht="15.75" customHeight="1" x14ac:dyDescent="0.2">
      <c r="B11" s="28" t="s">
        <v>157</v>
      </c>
      <c r="C11" s="29"/>
      <c r="D11" s="54"/>
      <c r="E11" s="27"/>
      <c r="F11" s="33"/>
      <c r="G11" s="48"/>
      <c r="H11" s="47" t="s">
        <v>160</v>
      </c>
      <c r="I11" s="38"/>
      <c r="J11" s="3"/>
    </row>
    <row r="12" spans="2:10" ht="15.75" customHeight="1" x14ac:dyDescent="0.2">
      <c r="B12" s="55" t="s">
        <v>158</v>
      </c>
      <c r="C12" s="35"/>
      <c r="D12" s="56"/>
      <c r="E12" s="27"/>
      <c r="F12" s="33"/>
      <c r="G12" s="39"/>
      <c r="H12" s="39"/>
      <c r="I12" s="40"/>
      <c r="J12" s="3"/>
    </row>
    <row r="13" spans="2:10" s="18" customFormat="1" ht="25.5" customHeight="1" x14ac:dyDescent="0.2">
      <c r="B13" s="26" t="s">
        <v>0</v>
      </c>
      <c r="C13" s="26" t="s">
        <v>152</v>
      </c>
      <c r="D13" s="26" t="s">
        <v>1</v>
      </c>
      <c r="E13" s="26" t="s">
        <v>2</v>
      </c>
      <c r="F13" s="26" t="s">
        <v>3</v>
      </c>
      <c r="G13" s="57" t="s">
        <v>153</v>
      </c>
      <c r="H13" s="57" t="s">
        <v>154</v>
      </c>
      <c r="I13" s="57" t="s">
        <v>155</v>
      </c>
    </row>
    <row r="14" spans="2:10" ht="18" customHeight="1" x14ac:dyDescent="0.2">
      <c r="B14" s="69" t="s">
        <v>163</v>
      </c>
      <c r="C14" s="65"/>
      <c r="D14" s="66"/>
      <c r="E14" s="65"/>
      <c r="F14" s="65"/>
      <c r="G14" s="67"/>
      <c r="H14" s="67"/>
      <c r="I14" s="68"/>
      <c r="J14" s="18"/>
    </row>
    <row r="15" spans="2:10" x14ac:dyDescent="0.2">
      <c r="B15" s="58" t="s">
        <v>25</v>
      </c>
      <c r="C15" s="59" t="s">
        <v>26</v>
      </c>
      <c r="D15" s="60" t="s">
        <v>39</v>
      </c>
      <c r="E15" s="61" t="s">
        <v>24</v>
      </c>
      <c r="F15" s="58">
        <v>270</v>
      </c>
      <c r="G15" s="62"/>
      <c r="H15" s="63">
        <f>ROUNDUP(G15*(1+($D$11/100)),2)</f>
        <v>0</v>
      </c>
      <c r="I15" s="64">
        <f>F15*H15</f>
        <v>0</v>
      </c>
      <c r="J15" s="72"/>
    </row>
    <row r="16" spans="2:10" x14ac:dyDescent="0.2">
      <c r="B16" s="7" t="s">
        <v>31</v>
      </c>
      <c r="C16" s="11" t="s">
        <v>32</v>
      </c>
      <c r="D16" s="13" t="s">
        <v>91</v>
      </c>
      <c r="E16" s="36" t="s">
        <v>30</v>
      </c>
      <c r="F16" s="7">
        <v>1</v>
      </c>
      <c r="G16" s="49"/>
      <c r="H16" s="41">
        <f t="shared" ref="H16:H52" si="0">ROUNDUP(G16*(1+($D$11/100)),2)</f>
        <v>0</v>
      </c>
      <c r="I16" s="42">
        <f t="shared" ref="I16:I57" si="1">F16*H16</f>
        <v>0</v>
      </c>
      <c r="J16" s="72"/>
    </row>
    <row r="17" spans="2:10" x14ac:dyDescent="0.2">
      <c r="B17" s="7" t="s">
        <v>37</v>
      </c>
      <c r="C17" s="11" t="s">
        <v>38</v>
      </c>
      <c r="D17" s="13" t="s">
        <v>142</v>
      </c>
      <c r="E17" s="36" t="s">
        <v>30</v>
      </c>
      <c r="F17" s="7">
        <v>3</v>
      </c>
      <c r="G17" s="49"/>
      <c r="H17" s="41">
        <f t="shared" si="0"/>
        <v>0</v>
      </c>
      <c r="I17" s="42">
        <f t="shared" si="1"/>
        <v>0</v>
      </c>
      <c r="J17" s="72"/>
    </row>
    <row r="18" spans="2:10" x14ac:dyDescent="0.2">
      <c r="B18" s="7" t="s">
        <v>40</v>
      </c>
      <c r="C18" s="11" t="s">
        <v>41</v>
      </c>
      <c r="D18" s="13" t="s">
        <v>99</v>
      </c>
      <c r="E18" s="36" t="s">
        <v>30</v>
      </c>
      <c r="F18" s="7">
        <v>8</v>
      </c>
      <c r="G18" s="49"/>
      <c r="H18" s="41">
        <f t="shared" si="0"/>
        <v>0</v>
      </c>
      <c r="I18" s="42">
        <f t="shared" si="1"/>
        <v>0</v>
      </c>
      <c r="J18" s="72"/>
    </row>
    <row r="19" spans="2:10" x14ac:dyDescent="0.2">
      <c r="B19" s="7" t="s">
        <v>45</v>
      </c>
      <c r="C19" s="11" t="s">
        <v>46</v>
      </c>
      <c r="D19" s="13" t="s">
        <v>125</v>
      </c>
      <c r="E19" s="36" t="s">
        <v>30</v>
      </c>
      <c r="F19" s="7">
        <v>2</v>
      </c>
      <c r="G19" s="49"/>
      <c r="H19" s="41">
        <f t="shared" si="0"/>
        <v>0</v>
      </c>
      <c r="I19" s="42">
        <f t="shared" si="1"/>
        <v>0</v>
      </c>
      <c r="J19" s="23"/>
    </row>
    <row r="20" spans="2:10" x14ac:dyDescent="0.2">
      <c r="B20" s="7" t="s">
        <v>50</v>
      </c>
      <c r="C20" s="11" t="s">
        <v>51</v>
      </c>
      <c r="D20" s="13" t="s">
        <v>150</v>
      </c>
      <c r="E20" s="36" t="s">
        <v>30</v>
      </c>
      <c r="F20" s="7">
        <v>1</v>
      </c>
      <c r="G20" s="49"/>
      <c r="H20" s="41">
        <f t="shared" si="0"/>
        <v>0</v>
      </c>
      <c r="I20" s="42">
        <f t="shared" si="1"/>
        <v>0</v>
      </c>
      <c r="J20" s="23"/>
    </row>
    <row r="21" spans="2:10" ht="38.25" x14ac:dyDescent="0.2">
      <c r="B21" s="7" t="s">
        <v>27</v>
      </c>
      <c r="C21" s="11" t="s">
        <v>28</v>
      </c>
      <c r="D21" s="13" t="s">
        <v>29</v>
      </c>
      <c r="E21" s="36" t="s">
        <v>30</v>
      </c>
      <c r="F21" s="7">
        <v>1</v>
      </c>
      <c r="G21" s="49"/>
      <c r="H21" s="41">
        <f t="shared" si="0"/>
        <v>0</v>
      </c>
      <c r="I21" s="42">
        <f t="shared" si="1"/>
        <v>0</v>
      </c>
      <c r="J21" s="23"/>
    </row>
    <row r="22" spans="2:10" x14ac:dyDescent="0.2">
      <c r="B22" s="7" t="s">
        <v>59</v>
      </c>
      <c r="C22" s="11" t="s">
        <v>60</v>
      </c>
      <c r="D22" s="13" t="s">
        <v>119</v>
      </c>
      <c r="E22" s="36" t="s">
        <v>30</v>
      </c>
      <c r="F22" s="7">
        <v>1</v>
      </c>
      <c r="G22" s="49"/>
      <c r="H22" s="41">
        <f t="shared" si="0"/>
        <v>0</v>
      </c>
      <c r="I22" s="42">
        <f t="shared" si="1"/>
        <v>0</v>
      </c>
      <c r="J22" s="23"/>
    </row>
    <row r="23" spans="2:10" x14ac:dyDescent="0.2">
      <c r="B23" s="7" t="s">
        <v>64</v>
      </c>
      <c r="C23" s="11" t="s">
        <v>65</v>
      </c>
      <c r="D23" s="13" t="s">
        <v>137</v>
      </c>
      <c r="E23" s="36" t="s">
        <v>30</v>
      </c>
      <c r="F23" s="7">
        <v>1</v>
      </c>
      <c r="G23" s="49"/>
      <c r="H23" s="41">
        <f t="shared" si="0"/>
        <v>0</v>
      </c>
      <c r="I23" s="42">
        <f t="shared" si="1"/>
        <v>0</v>
      </c>
      <c r="J23" s="23"/>
    </row>
    <row r="24" spans="2:10" x14ac:dyDescent="0.2">
      <c r="B24" s="7" t="s">
        <v>69</v>
      </c>
      <c r="C24" s="11" t="s">
        <v>70</v>
      </c>
      <c r="D24" s="13" t="s">
        <v>94</v>
      </c>
      <c r="E24" s="36" t="s">
        <v>30</v>
      </c>
      <c r="F24" s="7">
        <v>6</v>
      </c>
      <c r="G24" s="49"/>
      <c r="H24" s="41">
        <f t="shared" si="0"/>
        <v>0</v>
      </c>
      <c r="I24" s="42">
        <f t="shared" si="1"/>
        <v>0</v>
      </c>
      <c r="J24" s="23"/>
    </row>
    <row r="25" spans="2:10" x14ac:dyDescent="0.2">
      <c r="B25" s="7" t="s">
        <v>74</v>
      </c>
      <c r="C25" s="11" t="s">
        <v>75</v>
      </c>
      <c r="D25" s="13" t="s">
        <v>105</v>
      </c>
      <c r="E25" s="36" t="s">
        <v>30</v>
      </c>
      <c r="F25" s="7">
        <v>1</v>
      </c>
      <c r="G25" s="49"/>
      <c r="H25" s="41">
        <f t="shared" si="0"/>
        <v>0</v>
      </c>
      <c r="I25" s="42">
        <f t="shared" si="1"/>
        <v>0</v>
      </c>
      <c r="J25" s="23"/>
    </row>
    <row r="26" spans="2:10" ht="25.5" x14ac:dyDescent="0.2">
      <c r="B26" s="7" t="s">
        <v>79</v>
      </c>
      <c r="C26" s="11" t="s">
        <v>80</v>
      </c>
      <c r="D26" s="13" t="s">
        <v>138</v>
      </c>
      <c r="E26" s="36" t="s">
        <v>30</v>
      </c>
      <c r="F26" s="7">
        <v>2</v>
      </c>
      <c r="G26" s="49"/>
      <c r="H26" s="41">
        <f t="shared" si="0"/>
        <v>0</v>
      </c>
      <c r="I26" s="42">
        <f t="shared" si="1"/>
        <v>0</v>
      </c>
      <c r="J26" s="23"/>
    </row>
    <row r="27" spans="2:10" x14ac:dyDescent="0.2">
      <c r="B27" s="7" t="s">
        <v>84</v>
      </c>
      <c r="C27" s="11" t="s">
        <v>85</v>
      </c>
      <c r="D27" s="13" t="s">
        <v>151</v>
      </c>
      <c r="E27" s="36" t="s">
        <v>30</v>
      </c>
      <c r="F27" s="7">
        <v>1</v>
      </c>
      <c r="G27" s="49"/>
      <c r="H27" s="41">
        <f t="shared" si="0"/>
        <v>0</v>
      </c>
      <c r="I27" s="42">
        <f t="shared" si="1"/>
        <v>0</v>
      </c>
      <c r="J27" s="23"/>
    </row>
    <row r="28" spans="2:10" x14ac:dyDescent="0.2">
      <c r="B28" s="7" t="s">
        <v>89</v>
      </c>
      <c r="C28" s="11" t="s">
        <v>90</v>
      </c>
      <c r="D28" s="13" t="s">
        <v>149</v>
      </c>
      <c r="E28" s="36" t="s">
        <v>30</v>
      </c>
      <c r="F28" s="7">
        <v>1</v>
      </c>
      <c r="G28" s="49"/>
      <c r="H28" s="41">
        <f t="shared" si="0"/>
        <v>0</v>
      </c>
      <c r="I28" s="42">
        <f t="shared" si="1"/>
        <v>0</v>
      </c>
      <c r="J28" s="23"/>
    </row>
    <row r="29" spans="2:10" x14ac:dyDescent="0.2">
      <c r="B29" s="7" t="s">
        <v>92</v>
      </c>
      <c r="C29" s="11" t="s">
        <v>93</v>
      </c>
      <c r="D29" s="13" t="s">
        <v>116</v>
      </c>
      <c r="E29" s="36" t="s">
        <v>30</v>
      </c>
      <c r="F29" s="7">
        <v>1</v>
      </c>
      <c r="G29" s="49"/>
      <c r="H29" s="41">
        <f t="shared" si="0"/>
        <v>0</v>
      </c>
      <c r="I29" s="42">
        <f t="shared" si="1"/>
        <v>0</v>
      </c>
      <c r="J29" s="23"/>
    </row>
    <row r="30" spans="2:10" x14ac:dyDescent="0.2">
      <c r="B30" s="7" t="s">
        <v>61</v>
      </c>
      <c r="C30" s="11" t="s">
        <v>62</v>
      </c>
      <c r="D30" s="13" t="s">
        <v>63</v>
      </c>
      <c r="E30" s="36" t="s">
        <v>30</v>
      </c>
      <c r="F30" s="7">
        <v>6</v>
      </c>
      <c r="G30" s="49"/>
      <c r="H30" s="41">
        <f t="shared" si="0"/>
        <v>0</v>
      </c>
      <c r="I30" s="42">
        <f t="shared" si="1"/>
        <v>0</v>
      </c>
      <c r="J30" s="23"/>
    </row>
    <row r="31" spans="2:10" ht="25.5" x14ac:dyDescent="0.2">
      <c r="B31" s="7" t="s">
        <v>81</v>
      </c>
      <c r="C31" s="11" t="s">
        <v>82</v>
      </c>
      <c r="D31" s="13" t="s">
        <v>83</v>
      </c>
      <c r="E31" s="36" t="s">
        <v>24</v>
      </c>
      <c r="F31" s="7">
        <v>75</v>
      </c>
      <c r="G31" s="49"/>
      <c r="H31" s="41">
        <f t="shared" si="0"/>
        <v>0</v>
      </c>
      <c r="I31" s="42">
        <f t="shared" si="1"/>
        <v>0</v>
      </c>
      <c r="J31" s="23"/>
    </row>
    <row r="32" spans="2:10" x14ac:dyDescent="0.2">
      <c r="B32" s="7" t="s">
        <v>71</v>
      </c>
      <c r="C32" s="11" t="s">
        <v>72</v>
      </c>
      <c r="D32" s="13" t="s">
        <v>73</v>
      </c>
      <c r="E32" s="36" t="s">
        <v>30</v>
      </c>
      <c r="F32" s="7">
        <v>1</v>
      </c>
      <c r="G32" s="49"/>
      <c r="H32" s="41">
        <f t="shared" si="0"/>
        <v>0</v>
      </c>
      <c r="I32" s="42">
        <f t="shared" si="1"/>
        <v>0</v>
      </c>
      <c r="J32" s="23"/>
    </row>
    <row r="33" spans="2:10" x14ac:dyDescent="0.2">
      <c r="B33" s="7" t="s">
        <v>103</v>
      </c>
      <c r="C33" s="11" t="s">
        <v>104</v>
      </c>
      <c r="D33" s="13" t="s">
        <v>147</v>
      </c>
      <c r="E33" s="36" t="s">
        <v>30</v>
      </c>
      <c r="F33" s="7">
        <v>1</v>
      </c>
      <c r="G33" s="49"/>
      <c r="H33" s="41">
        <f t="shared" si="0"/>
        <v>0</v>
      </c>
      <c r="I33" s="42">
        <f t="shared" si="1"/>
        <v>0</v>
      </c>
      <c r="J33" s="23"/>
    </row>
    <row r="34" spans="2:10" x14ac:dyDescent="0.2">
      <c r="B34" s="7" t="s">
        <v>106</v>
      </c>
      <c r="C34" s="11" t="s">
        <v>107</v>
      </c>
      <c r="D34" s="13" t="s">
        <v>144</v>
      </c>
      <c r="E34" s="36" t="s">
        <v>30</v>
      </c>
      <c r="F34" s="7">
        <v>1</v>
      </c>
      <c r="G34" s="49"/>
      <c r="H34" s="41">
        <f t="shared" si="0"/>
        <v>0</v>
      </c>
      <c r="I34" s="42">
        <f t="shared" si="1"/>
        <v>0</v>
      </c>
      <c r="J34" s="23"/>
    </row>
    <row r="35" spans="2:10" x14ac:dyDescent="0.2">
      <c r="B35" s="7" t="s">
        <v>111</v>
      </c>
      <c r="C35" s="11" t="s">
        <v>112</v>
      </c>
      <c r="D35" s="13" t="s">
        <v>133</v>
      </c>
      <c r="E35" s="36" t="s">
        <v>30</v>
      </c>
      <c r="F35" s="7">
        <v>3</v>
      </c>
      <c r="G35" s="49"/>
      <c r="H35" s="41">
        <f t="shared" si="0"/>
        <v>0</v>
      </c>
      <c r="I35" s="42">
        <f t="shared" si="1"/>
        <v>0</v>
      </c>
      <c r="J35" s="23"/>
    </row>
    <row r="36" spans="2:10" x14ac:dyDescent="0.2">
      <c r="B36" s="7" t="s">
        <v>100</v>
      </c>
      <c r="C36" s="11" t="s">
        <v>101</v>
      </c>
      <c r="D36" s="13" t="s">
        <v>102</v>
      </c>
      <c r="E36" s="36" t="s">
        <v>30</v>
      </c>
      <c r="F36" s="7">
        <v>9</v>
      </c>
      <c r="G36" s="49"/>
      <c r="H36" s="41">
        <f t="shared" si="0"/>
        <v>0</v>
      </c>
      <c r="I36" s="42">
        <f t="shared" si="1"/>
        <v>0</v>
      </c>
      <c r="J36" s="23"/>
    </row>
    <row r="37" spans="2:10" x14ac:dyDescent="0.2">
      <c r="B37" s="7" t="s">
        <v>117</v>
      </c>
      <c r="C37" s="11" t="s">
        <v>118</v>
      </c>
      <c r="D37" s="13" t="s">
        <v>129</v>
      </c>
      <c r="E37" s="36" t="s">
        <v>30</v>
      </c>
      <c r="F37" s="7">
        <v>10</v>
      </c>
      <c r="G37" s="49"/>
      <c r="H37" s="41">
        <f t="shared" si="0"/>
        <v>0</v>
      </c>
      <c r="I37" s="42">
        <f t="shared" si="1"/>
        <v>0</v>
      </c>
      <c r="J37" s="23"/>
    </row>
    <row r="38" spans="2:10" x14ac:dyDescent="0.2">
      <c r="B38" s="7" t="s">
        <v>120</v>
      </c>
      <c r="C38" s="11" t="s">
        <v>121</v>
      </c>
      <c r="D38" s="13" t="s">
        <v>143</v>
      </c>
      <c r="E38" s="36" t="s">
        <v>30</v>
      </c>
      <c r="F38" s="7">
        <v>5</v>
      </c>
      <c r="G38" s="49"/>
      <c r="H38" s="41">
        <f t="shared" si="0"/>
        <v>0</v>
      </c>
      <c r="I38" s="42">
        <f t="shared" si="1"/>
        <v>0</v>
      </c>
      <c r="J38" s="23"/>
    </row>
    <row r="39" spans="2:10" x14ac:dyDescent="0.2">
      <c r="B39" s="7" t="s">
        <v>113</v>
      </c>
      <c r="C39" s="11" t="s">
        <v>114</v>
      </c>
      <c r="D39" s="13" t="s">
        <v>115</v>
      </c>
      <c r="E39" s="36" t="s">
        <v>30</v>
      </c>
      <c r="F39" s="7">
        <v>10</v>
      </c>
      <c r="G39" s="49"/>
      <c r="H39" s="41">
        <f t="shared" si="0"/>
        <v>0</v>
      </c>
      <c r="I39" s="42">
        <f t="shared" si="1"/>
        <v>0</v>
      </c>
      <c r="J39" s="23"/>
    </row>
    <row r="40" spans="2:10" x14ac:dyDescent="0.2">
      <c r="B40" s="7" t="s">
        <v>122</v>
      </c>
      <c r="C40" s="11" t="s">
        <v>123</v>
      </c>
      <c r="D40" s="13" t="s">
        <v>124</v>
      </c>
      <c r="E40" s="36" t="s">
        <v>30</v>
      </c>
      <c r="F40" s="7">
        <v>55</v>
      </c>
      <c r="G40" s="49"/>
      <c r="H40" s="41">
        <f t="shared" si="0"/>
        <v>0</v>
      </c>
      <c r="I40" s="42">
        <f t="shared" si="1"/>
        <v>0</v>
      </c>
      <c r="J40" s="23"/>
    </row>
    <row r="41" spans="2:10" x14ac:dyDescent="0.2">
      <c r="B41" s="7" t="s">
        <v>21</v>
      </c>
      <c r="C41" s="11" t="s">
        <v>22</v>
      </c>
      <c r="D41" s="13" t="s">
        <v>23</v>
      </c>
      <c r="E41" s="36" t="s">
        <v>24</v>
      </c>
      <c r="F41" s="7">
        <v>870</v>
      </c>
      <c r="G41" s="49"/>
      <c r="H41" s="41">
        <f t="shared" si="0"/>
        <v>0</v>
      </c>
      <c r="I41" s="42">
        <f t="shared" si="1"/>
        <v>0</v>
      </c>
      <c r="J41" s="23"/>
    </row>
    <row r="42" spans="2:10" x14ac:dyDescent="0.2">
      <c r="B42" s="7" t="s">
        <v>130</v>
      </c>
      <c r="C42" s="11" t="s">
        <v>131</v>
      </c>
      <c r="D42" s="13" t="s">
        <v>132</v>
      </c>
      <c r="E42" s="36" t="s">
        <v>30</v>
      </c>
      <c r="F42" s="7">
        <v>20</v>
      </c>
      <c r="G42" s="49"/>
      <c r="H42" s="41">
        <f t="shared" si="0"/>
        <v>0</v>
      </c>
      <c r="I42" s="42">
        <f t="shared" si="1"/>
        <v>0</v>
      </c>
      <c r="J42" s="23"/>
    </row>
    <row r="43" spans="2:10" x14ac:dyDescent="0.2">
      <c r="B43" s="7" t="s">
        <v>126</v>
      </c>
      <c r="C43" s="11" t="s">
        <v>127</v>
      </c>
      <c r="D43" s="13" t="s">
        <v>128</v>
      </c>
      <c r="E43" s="36" t="s">
        <v>30</v>
      </c>
      <c r="F43" s="7">
        <v>70</v>
      </c>
      <c r="G43" s="49"/>
      <c r="H43" s="41">
        <f t="shared" si="0"/>
        <v>0</v>
      </c>
      <c r="I43" s="42">
        <f t="shared" si="1"/>
        <v>0</v>
      </c>
      <c r="J43" s="23"/>
    </row>
    <row r="44" spans="2:10" ht="38.25" x14ac:dyDescent="0.2">
      <c r="B44" s="7" t="s">
        <v>47</v>
      </c>
      <c r="C44" s="11" t="s">
        <v>48</v>
      </c>
      <c r="D44" s="13" t="s">
        <v>49</v>
      </c>
      <c r="E44" s="36" t="s">
        <v>30</v>
      </c>
      <c r="F44" s="7">
        <v>70</v>
      </c>
      <c r="G44" s="49"/>
      <c r="H44" s="41">
        <f t="shared" si="0"/>
        <v>0</v>
      </c>
      <c r="I44" s="42">
        <f t="shared" si="1"/>
        <v>0</v>
      </c>
      <c r="J44" s="23"/>
    </row>
    <row r="45" spans="2:10" ht="25.5" x14ac:dyDescent="0.2">
      <c r="B45" s="7" t="s">
        <v>66</v>
      </c>
      <c r="C45" s="11" t="s">
        <v>67</v>
      </c>
      <c r="D45" s="13" t="s">
        <v>68</v>
      </c>
      <c r="E45" s="36" t="s">
        <v>30</v>
      </c>
      <c r="F45" s="7">
        <v>1</v>
      </c>
      <c r="G45" s="49"/>
      <c r="H45" s="41">
        <f t="shared" si="0"/>
        <v>0</v>
      </c>
      <c r="I45" s="42">
        <f t="shared" si="1"/>
        <v>0</v>
      </c>
      <c r="J45" s="23"/>
    </row>
    <row r="46" spans="2:10" ht="25.5" x14ac:dyDescent="0.2">
      <c r="B46" s="7" t="s">
        <v>76</v>
      </c>
      <c r="C46" s="11" t="s">
        <v>77</v>
      </c>
      <c r="D46" s="13" t="s">
        <v>78</v>
      </c>
      <c r="E46" s="36" t="s">
        <v>30</v>
      </c>
      <c r="F46" s="7">
        <v>1</v>
      </c>
      <c r="G46" s="49"/>
      <c r="H46" s="41">
        <f t="shared" si="0"/>
        <v>0</v>
      </c>
      <c r="I46" s="42">
        <f t="shared" si="1"/>
        <v>0</v>
      </c>
      <c r="J46" s="23"/>
    </row>
    <row r="47" spans="2:10" ht="25.5" x14ac:dyDescent="0.2">
      <c r="B47" s="7" t="s">
        <v>95</v>
      </c>
      <c r="C47" s="11" t="s">
        <v>96</v>
      </c>
      <c r="D47" s="13" t="s">
        <v>97</v>
      </c>
      <c r="E47" s="36" t="s">
        <v>98</v>
      </c>
      <c r="F47" s="7">
        <v>0.36</v>
      </c>
      <c r="G47" s="49"/>
      <c r="H47" s="41">
        <f t="shared" si="0"/>
        <v>0</v>
      </c>
      <c r="I47" s="42">
        <f t="shared" si="1"/>
        <v>0</v>
      </c>
      <c r="J47" s="23"/>
    </row>
    <row r="48" spans="2:10" ht="25.5" x14ac:dyDescent="0.2">
      <c r="B48" s="7" t="s">
        <v>134</v>
      </c>
      <c r="C48" s="11" t="s">
        <v>135</v>
      </c>
      <c r="D48" s="13" t="s">
        <v>136</v>
      </c>
      <c r="E48" s="36" t="s">
        <v>36</v>
      </c>
      <c r="F48" s="7">
        <v>0.1005309649148734</v>
      </c>
      <c r="G48" s="49"/>
      <c r="H48" s="41">
        <f t="shared" si="0"/>
        <v>0</v>
      </c>
      <c r="I48" s="42">
        <f t="shared" si="1"/>
        <v>0</v>
      </c>
      <c r="J48" s="23"/>
    </row>
    <row r="49" spans="2:10" x14ac:dyDescent="0.2">
      <c r="B49" s="7" t="s">
        <v>108</v>
      </c>
      <c r="C49" s="11" t="s">
        <v>109</v>
      </c>
      <c r="D49" s="13" t="s">
        <v>110</v>
      </c>
      <c r="E49" s="36" t="s">
        <v>30</v>
      </c>
      <c r="F49" s="7">
        <v>2</v>
      </c>
      <c r="G49" s="49"/>
      <c r="H49" s="41">
        <f t="shared" si="0"/>
        <v>0</v>
      </c>
      <c r="I49" s="42">
        <f t="shared" si="1"/>
        <v>0</v>
      </c>
      <c r="J49" s="23"/>
    </row>
    <row r="50" spans="2:10" x14ac:dyDescent="0.2">
      <c r="B50" s="7" t="s">
        <v>86</v>
      </c>
      <c r="C50" s="11" t="s">
        <v>87</v>
      </c>
      <c r="D50" s="13" t="s">
        <v>88</v>
      </c>
      <c r="E50" s="36" t="s">
        <v>30</v>
      </c>
      <c r="F50" s="7">
        <v>3</v>
      </c>
      <c r="G50" s="49"/>
      <c r="H50" s="41">
        <f t="shared" si="0"/>
        <v>0</v>
      </c>
      <c r="I50" s="42">
        <f t="shared" si="1"/>
        <v>0</v>
      </c>
      <c r="J50" s="23"/>
    </row>
    <row r="51" spans="2:10" x14ac:dyDescent="0.2">
      <c r="B51" s="7" t="s">
        <v>145</v>
      </c>
      <c r="C51" s="11" t="s">
        <v>146</v>
      </c>
      <c r="D51" s="13" t="s">
        <v>148</v>
      </c>
      <c r="E51" s="36" t="s">
        <v>30</v>
      </c>
      <c r="F51" s="7">
        <v>1</v>
      </c>
      <c r="G51" s="49"/>
      <c r="H51" s="41">
        <f t="shared" si="0"/>
        <v>0</v>
      </c>
      <c r="I51" s="42">
        <f t="shared" si="1"/>
        <v>0</v>
      </c>
      <c r="J51" s="23"/>
    </row>
    <row r="52" spans="2:10" x14ac:dyDescent="0.2">
      <c r="B52" s="7" t="s">
        <v>139</v>
      </c>
      <c r="C52" s="11" t="s">
        <v>140</v>
      </c>
      <c r="D52" s="13" t="s">
        <v>141</v>
      </c>
      <c r="E52" s="36" t="s">
        <v>30</v>
      </c>
      <c r="F52" s="7">
        <v>13</v>
      </c>
      <c r="G52" s="49"/>
      <c r="H52" s="41">
        <f t="shared" si="0"/>
        <v>0</v>
      </c>
      <c r="I52" s="42">
        <f t="shared" si="1"/>
        <v>0</v>
      </c>
      <c r="J52" s="23"/>
    </row>
    <row r="53" spans="2:10" ht="18" customHeight="1" x14ac:dyDescent="0.2">
      <c r="B53" s="69" t="s">
        <v>164</v>
      </c>
      <c r="C53" s="65"/>
      <c r="D53" s="66"/>
      <c r="E53" s="65"/>
      <c r="F53" s="65"/>
      <c r="G53" s="67"/>
      <c r="H53" s="67"/>
      <c r="I53" s="68"/>
      <c r="J53" s="18"/>
    </row>
    <row r="54" spans="2:10" ht="38.25" x14ac:dyDescent="0.2">
      <c r="B54" s="7" t="s">
        <v>56</v>
      </c>
      <c r="C54" s="11" t="s">
        <v>57</v>
      </c>
      <c r="D54" s="13" t="s">
        <v>58</v>
      </c>
      <c r="E54" s="36" t="s">
        <v>55</v>
      </c>
      <c r="F54" s="7">
        <v>24</v>
      </c>
      <c r="G54" s="49"/>
      <c r="H54" s="41">
        <f>ROUNDUP(G54*(1+($D$12/100)),2)</f>
        <v>0</v>
      </c>
      <c r="I54" s="42">
        <f t="shared" si="1"/>
        <v>0</v>
      </c>
      <c r="J54" s="23"/>
    </row>
    <row r="55" spans="2:10" ht="38.25" x14ac:dyDescent="0.2">
      <c r="B55" s="7" t="s">
        <v>52</v>
      </c>
      <c r="C55" s="11" t="s">
        <v>53</v>
      </c>
      <c r="D55" s="13" t="s">
        <v>54</v>
      </c>
      <c r="E55" s="36" t="s">
        <v>55</v>
      </c>
      <c r="F55" s="7">
        <v>48</v>
      </c>
      <c r="G55" s="49"/>
      <c r="H55" s="41">
        <f t="shared" ref="H55:H57" si="2">ROUNDUP(G55*(1+($D$12/100)),2)</f>
        <v>0</v>
      </c>
      <c r="I55" s="42">
        <f t="shared" si="1"/>
        <v>0</v>
      </c>
      <c r="J55" s="23"/>
    </row>
    <row r="56" spans="2:10" ht="51" x14ac:dyDescent="0.2">
      <c r="B56" s="7" t="s">
        <v>42</v>
      </c>
      <c r="C56" s="11" t="s">
        <v>43</v>
      </c>
      <c r="D56" s="13" t="s">
        <v>44</v>
      </c>
      <c r="E56" s="36" t="s">
        <v>36</v>
      </c>
      <c r="F56" s="7">
        <v>201.15</v>
      </c>
      <c r="G56" s="49"/>
      <c r="H56" s="41">
        <f t="shared" si="2"/>
        <v>0</v>
      </c>
      <c r="I56" s="42">
        <f t="shared" si="1"/>
        <v>0</v>
      </c>
      <c r="J56" s="72"/>
    </row>
    <row r="57" spans="2:10" ht="25.5" x14ac:dyDescent="0.2">
      <c r="B57" s="15" t="s">
        <v>33</v>
      </c>
      <c r="C57" s="16" t="s">
        <v>34</v>
      </c>
      <c r="D57" s="51" t="s">
        <v>35</v>
      </c>
      <c r="E57" s="37" t="s">
        <v>36</v>
      </c>
      <c r="F57" s="15">
        <v>201.15</v>
      </c>
      <c r="G57" s="52"/>
      <c r="H57" s="53">
        <f t="shared" si="2"/>
        <v>0</v>
      </c>
      <c r="I57" s="42">
        <f t="shared" si="1"/>
        <v>0</v>
      </c>
      <c r="J57" s="72"/>
    </row>
    <row r="58" spans="2:10" ht="25.5" customHeight="1" x14ac:dyDescent="0.2">
      <c r="B58" s="73" t="s">
        <v>156</v>
      </c>
      <c r="C58" s="73"/>
      <c r="D58" s="73"/>
      <c r="E58" s="73"/>
      <c r="F58" s="73"/>
      <c r="G58" s="73"/>
      <c r="H58" s="73"/>
      <c r="I58" s="50">
        <f>SUM(I15:I57)</f>
        <v>0</v>
      </c>
    </row>
    <row r="62" spans="2:10" x14ac:dyDescent="0.2">
      <c r="D62"/>
      <c r="H62" s="43"/>
      <c r="I62" s="43"/>
    </row>
    <row r="63" spans="2:10" x14ac:dyDescent="0.2">
      <c r="D63"/>
      <c r="H63" s="43"/>
      <c r="I63" s="43"/>
    </row>
    <row r="64" spans="2:10" x14ac:dyDescent="0.2">
      <c r="D64"/>
      <c r="H64" s="43"/>
      <c r="I64" s="43"/>
    </row>
    <row r="65" spans="4:9" x14ac:dyDescent="0.2">
      <c r="D65"/>
      <c r="H65" s="43"/>
      <c r="I65" s="43"/>
    </row>
    <row r="66" spans="4:9" x14ac:dyDescent="0.2">
      <c r="D66"/>
      <c r="H66" s="43"/>
      <c r="I66" s="43"/>
    </row>
    <row r="67" spans="4:9" x14ac:dyDescent="0.2">
      <c r="D67"/>
      <c r="H67" s="43"/>
      <c r="I67" s="43"/>
    </row>
    <row r="68" spans="4:9" x14ac:dyDescent="0.2">
      <c r="D68"/>
      <c r="H68" s="43"/>
      <c r="I68" s="43"/>
    </row>
    <row r="69" spans="4:9" x14ac:dyDescent="0.2">
      <c r="D69"/>
      <c r="H69" s="43"/>
      <c r="I69" s="43"/>
    </row>
    <row r="70" spans="4:9" x14ac:dyDescent="0.2">
      <c r="D70"/>
      <c r="H70" s="43"/>
      <c r="I70" s="43"/>
    </row>
    <row r="71" spans="4:9" x14ac:dyDescent="0.2">
      <c r="D71"/>
      <c r="H71" s="43"/>
      <c r="I71" s="43"/>
    </row>
    <row r="72" spans="4:9" x14ac:dyDescent="0.2">
      <c r="D72"/>
      <c r="H72" s="43"/>
      <c r="I72" s="43"/>
    </row>
    <row r="73" spans="4:9" x14ac:dyDescent="0.2">
      <c r="D73"/>
      <c r="H73" s="43"/>
      <c r="I73" s="43"/>
    </row>
    <row r="74" spans="4:9" x14ac:dyDescent="0.2">
      <c r="D74"/>
      <c r="H74" s="43"/>
      <c r="I74" s="43"/>
    </row>
    <row r="75" spans="4:9" x14ac:dyDescent="0.2">
      <c r="D75"/>
      <c r="H75" s="43"/>
      <c r="I75" s="43"/>
    </row>
    <row r="76" spans="4:9" x14ac:dyDescent="0.2">
      <c r="D76"/>
      <c r="H76" s="43"/>
      <c r="I76" s="43"/>
    </row>
    <row r="77" spans="4:9" x14ac:dyDescent="0.2">
      <c r="D77"/>
      <c r="H77" s="43"/>
      <c r="I77" s="43"/>
    </row>
    <row r="78" spans="4:9" x14ac:dyDescent="0.2">
      <c r="D78"/>
      <c r="H78" s="43"/>
      <c r="I78" s="43"/>
    </row>
    <row r="79" spans="4:9" x14ac:dyDescent="0.2">
      <c r="D79"/>
      <c r="H79" s="43"/>
      <c r="I79" s="43"/>
    </row>
    <row r="80" spans="4:9" x14ac:dyDescent="0.2">
      <c r="D80"/>
      <c r="H80" s="43"/>
      <c r="I80" s="43"/>
    </row>
    <row r="81" spans="4:9" x14ac:dyDescent="0.2">
      <c r="D81"/>
      <c r="H81" s="43"/>
      <c r="I81" s="43"/>
    </row>
    <row r="82" spans="4:9" x14ac:dyDescent="0.2">
      <c r="D82"/>
      <c r="H82" s="43"/>
      <c r="I82" s="43"/>
    </row>
    <row r="83" spans="4:9" x14ac:dyDescent="0.2">
      <c r="D83"/>
      <c r="H83" s="43"/>
      <c r="I83" s="43"/>
    </row>
    <row r="84" spans="4:9" x14ac:dyDescent="0.2">
      <c r="D84"/>
      <c r="H84" s="43"/>
      <c r="I84" s="43"/>
    </row>
    <row r="85" spans="4:9" x14ac:dyDescent="0.2">
      <c r="D85"/>
      <c r="H85" s="43"/>
      <c r="I85" s="43"/>
    </row>
    <row r="86" spans="4:9" x14ac:dyDescent="0.2">
      <c r="D86"/>
      <c r="H86" s="43"/>
      <c r="I86" s="43"/>
    </row>
    <row r="87" spans="4:9" x14ac:dyDescent="0.2">
      <c r="D87"/>
      <c r="H87" s="43"/>
      <c r="I87" s="43"/>
    </row>
    <row r="88" spans="4:9" x14ac:dyDescent="0.2">
      <c r="D88"/>
      <c r="H88" s="43"/>
      <c r="I88" s="43"/>
    </row>
    <row r="89" spans="4:9" x14ac:dyDescent="0.2">
      <c r="D89"/>
      <c r="H89" s="43"/>
      <c r="I89" s="43"/>
    </row>
    <row r="90" spans="4:9" x14ac:dyDescent="0.2">
      <c r="D90"/>
      <c r="H90" s="43"/>
      <c r="I90" s="43"/>
    </row>
    <row r="91" spans="4:9" x14ac:dyDescent="0.2">
      <c r="D91"/>
      <c r="H91" s="43"/>
      <c r="I91" s="43"/>
    </row>
    <row r="92" spans="4:9" x14ac:dyDescent="0.2">
      <c r="D92"/>
      <c r="H92" s="43"/>
      <c r="I92" s="43"/>
    </row>
    <row r="93" spans="4:9" x14ac:dyDescent="0.2">
      <c r="D93"/>
      <c r="H93" s="43"/>
      <c r="I93" s="43"/>
    </row>
    <row r="94" spans="4:9" x14ac:dyDescent="0.2">
      <c r="D94"/>
      <c r="H94" s="43"/>
      <c r="I94" s="43"/>
    </row>
    <row r="95" spans="4:9" x14ac:dyDescent="0.2">
      <c r="D95"/>
      <c r="H95" s="43"/>
      <c r="I95" s="43"/>
    </row>
    <row r="96" spans="4:9" x14ac:dyDescent="0.2">
      <c r="D96"/>
      <c r="H96" s="43"/>
      <c r="I96" s="43"/>
    </row>
    <row r="97" spans="4:9" x14ac:dyDescent="0.2">
      <c r="D97"/>
      <c r="H97" s="43"/>
      <c r="I97" s="43"/>
    </row>
    <row r="98" spans="4:9" x14ac:dyDescent="0.2">
      <c r="D98"/>
      <c r="H98" s="43"/>
      <c r="I98" s="43"/>
    </row>
    <row r="99" spans="4:9" x14ac:dyDescent="0.2">
      <c r="D99"/>
      <c r="H99" s="43"/>
      <c r="I99" s="43"/>
    </row>
    <row r="100" spans="4:9" x14ac:dyDescent="0.2">
      <c r="D100"/>
      <c r="H100" s="43"/>
      <c r="I100" s="43"/>
    </row>
    <row r="101" spans="4:9" x14ac:dyDescent="0.2">
      <c r="D101"/>
      <c r="H101" s="43"/>
      <c r="I101" s="43"/>
    </row>
    <row r="102" spans="4:9" x14ac:dyDescent="0.2">
      <c r="D102"/>
      <c r="H102" s="43"/>
      <c r="I102" s="43"/>
    </row>
    <row r="103" spans="4:9" x14ac:dyDescent="0.2">
      <c r="D103"/>
      <c r="H103" s="43"/>
      <c r="I103" s="43"/>
    </row>
    <row r="104" spans="4:9" x14ac:dyDescent="0.2">
      <c r="D104"/>
      <c r="H104" s="43"/>
      <c r="I104" s="43"/>
    </row>
    <row r="105" spans="4:9" x14ac:dyDescent="0.2">
      <c r="D105"/>
      <c r="H105" s="43"/>
      <c r="I105" s="43"/>
    </row>
    <row r="106" spans="4:9" x14ac:dyDescent="0.2">
      <c r="D106"/>
      <c r="H106" s="43"/>
      <c r="I106" s="43"/>
    </row>
    <row r="107" spans="4:9" x14ac:dyDescent="0.2">
      <c r="D107"/>
      <c r="H107" s="43"/>
      <c r="I107" s="43"/>
    </row>
    <row r="108" spans="4:9" x14ac:dyDescent="0.2">
      <c r="D108"/>
      <c r="H108" s="43"/>
      <c r="I108" s="43"/>
    </row>
    <row r="109" spans="4:9" x14ac:dyDescent="0.2">
      <c r="D109"/>
      <c r="H109" s="43"/>
      <c r="I109" s="43"/>
    </row>
    <row r="110" spans="4:9" x14ac:dyDescent="0.2">
      <c r="D110"/>
      <c r="H110" s="43"/>
      <c r="I110" s="43"/>
    </row>
    <row r="111" spans="4:9" x14ac:dyDescent="0.2">
      <c r="D111"/>
      <c r="H111" s="43"/>
      <c r="I111" s="43"/>
    </row>
    <row r="112" spans="4:9" x14ac:dyDescent="0.2">
      <c r="D112"/>
      <c r="H112" s="43"/>
      <c r="I112" s="43"/>
    </row>
    <row r="113" spans="4:9" x14ac:dyDescent="0.2">
      <c r="D113"/>
      <c r="H113" s="43"/>
      <c r="I113" s="43"/>
    </row>
    <row r="114" spans="4:9" x14ac:dyDescent="0.2">
      <c r="D114"/>
      <c r="H114" s="43"/>
      <c r="I114" s="43"/>
    </row>
    <row r="115" spans="4:9" x14ac:dyDescent="0.2">
      <c r="D115"/>
      <c r="H115" s="43"/>
      <c r="I115" s="43"/>
    </row>
    <row r="116" spans="4:9" x14ac:dyDescent="0.2">
      <c r="D116"/>
      <c r="H116" s="43"/>
      <c r="I116" s="43"/>
    </row>
    <row r="117" spans="4:9" x14ac:dyDescent="0.2">
      <c r="D117"/>
      <c r="H117" s="43"/>
      <c r="I117" s="43"/>
    </row>
    <row r="118" spans="4:9" x14ac:dyDescent="0.2">
      <c r="D118"/>
      <c r="H118" s="43"/>
      <c r="I118" s="43"/>
    </row>
    <row r="119" spans="4:9" x14ac:dyDescent="0.2">
      <c r="D119"/>
      <c r="H119" s="43"/>
      <c r="I119" s="43"/>
    </row>
    <row r="120" spans="4:9" x14ac:dyDescent="0.2">
      <c r="D120"/>
      <c r="H120" s="43"/>
      <c r="I120" s="43"/>
    </row>
    <row r="121" spans="4:9" x14ac:dyDescent="0.2">
      <c r="D121"/>
      <c r="H121" s="43"/>
      <c r="I121" s="43"/>
    </row>
    <row r="122" spans="4:9" x14ac:dyDescent="0.2">
      <c r="D122"/>
      <c r="H122" s="43"/>
      <c r="I122" s="43"/>
    </row>
  </sheetData>
  <sheetProtection selectLockedCells="1" selectUnlockedCells="1"/>
  <mergeCells count="12">
    <mergeCell ref="D7:I7"/>
    <mergeCell ref="B1:I1"/>
    <mergeCell ref="B2:I2"/>
    <mergeCell ref="D3:I3"/>
    <mergeCell ref="D5:I5"/>
    <mergeCell ref="D6:I6"/>
    <mergeCell ref="B58:H58"/>
    <mergeCell ref="B8:I8"/>
    <mergeCell ref="B9:I9"/>
    <mergeCell ref="J15:J16"/>
    <mergeCell ref="J17:J18"/>
    <mergeCell ref="J56:J57"/>
  </mergeCells>
  <printOptions horizontalCentered="1"/>
  <pageMargins left="0.78740157480314965" right="0.78740157480314965" top="1.0629921259842521" bottom="1.0629921259842521" header="0.51181102362204722" footer="0.51181102362204722"/>
  <pageSetup paperSize="9" scale="85" orientation="landscape" useFirstPageNumber="1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3073" r:id="rId4">
          <objectPr defaultSize="0" autoPict="0" r:id="rId5">
            <anchor moveWithCells="1" sizeWithCells="1">
              <from>
                <xdr:col>1</xdr:col>
                <xdr:colOff>0</xdr:colOff>
                <xdr:row>4</xdr:row>
                <xdr:rowOff>47625</xdr:rowOff>
              </from>
              <to>
                <xdr:col>3</xdr:col>
                <xdr:colOff>1000125</xdr:colOff>
                <xdr:row>6</xdr:row>
                <xdr:rowOff>247650</xdr:rowOff>
              </to>
            </anchor>
          </objectPr>
        </oleObject>
      </mc:Choice>
      <mc:Fallback>
        <oleObject progId="MSPhotoEd.3" shapeId="307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E00E5-498B-473B-B5C8-57F485260295}">
  <dimension ref="B1:J129"/>
  <sheetViews>
    <sheetView showGridLines="0" view="pageBreakPreview" zoomScaleNormal="100" zoomScaleSheetLayoutView="100" workbookViewId="0">
      <selection activeCell="E36" sqref="E36"/>
    </sheetView>
  </sheetViews>
  <sheetFormatPr defaultColWidth="11.5703125" defaultRowHeight="12.75" x14ac:dyDescent="0.2"/>
  <cols>
    <col min="1" max="1" width="7.85546875" customWidth="1"/>
    <col min="2" max="2" width="13.28515625" style="1" customWidth="1"/>
    <col min="3" max="3" width="16.7109375" customWidth="1"/>
    <col min="4" max="4" width="50" style="18" customWidth="1"/>
    <col min="5" max="5" width="5.42578125" style="1" bestFit="1" customWidth="1"/>
    <col min="6" max="6" width="8" bestFit="1" customWidth="1"/>
    <col min="7" max="7" width="17.28515625" style="43" bestFit="1" customWidth="1"/>
    <col min="8" max="8" width="20.28515625" style="44" customWidth="1"/>
    <col min="9" max="9" width="15.28515625" style="44" customWidth="1"/>
  </cols>
  <sheetData>
    <row r="1" spans="2:10" ht="21" customHeight="1" x14ac:dyDescent="0.2">
      <c r="B1" s="78"/>
      <c r="C1" s="78"/>
      <c r="D1" s="78"/>
      <c r="E1" s="78"/>
      <c r="F1" s="78"/>
      <c r="G1" s="78"/>
      <c r="H1" s="78"/>
      <c r="I1" s="78"/>
    </row>
    <row r="2" spans="2:10" x14ac:dyDescent="0.2">
      <c r="B2" s="79"/>
      <c r="C2" s="79"/>
      <c r="D2" s="79"/>
      <c r="E2" s="79"/>
      <c r="F2" s="79"/>
      <c r="G2" s="79"/>
      <c r="H2" s="79"/>
      <c r="I2" s="79"/>
    </row>
    <row r="3" spans="2:10" s="3" customFormat="1" x14ac:dyDescent="0.2">
      <c r="D3" s="70"/>
      <c r="E3" s="70"/>
      <c r="F3" s="70"/>
      <c r="G3" s="70"/>
      <c r="H3" s="70"/>
      <c r="I3" s="70"/>
    </row>
    <row r="5" spans="2:10" x14ac:dyDescent="0.2">
      <c r="B5" s="4" t="s">
        <v>12</v>
      </c>
      <c r="C5" s="4"/>
      <c r="D5" s="70"/>
      <c r="E5" s="70"/>
      <c r="F5" s="70"/>
      <c r="G5" s="70"/>
      <c r="H5" s="70"/>
      <c r="I5" s="70"/>
      <c r="J5" s="4"/>
    </row>
    <row r="6" spans="2:10" x14ac:dyDescent="0.2">
      <c r="B6" s="4"/>
      <c r="C6" s="4"/>
      <c r="D6" s="71"/>
      <c r="E6" s="71"/>
      <c r="F6" s="71"/>
      <c r="G6" s="71"/>
      <c r="H6" s="71"/>
      <c r="I6" s="71"/>
      <c r="J6" s="4"/>
    </row>
    <row r="7" spans="2:10" ht="24" customHeight="1" x14ac:dyDescent="0.2">
      <c r="B7" s="3"/>
      <c r="C7" s="3"/>
      <c r="D7" s="74"/>
      <c r="E7" s="74"/>
      <c r="F7" s="74"/>
      <c r="G7" s="74"/>
      <c r="H7" s="74"/>
      <c r="I7" s="74"/>
      <c r="J7" s="3"/>
    </row>
    <row r="8" spans="2:10" ht="24" customHeight="1" x14ac:dyDescent="0.2">
      <c r="B8" s="75" t="s">
        <v>162</v>
      </c>
      <c r="C8" s="76"/>
      <c r="D8" s="76"/>
      <c r="E8" s="76"/>
      <c r="F8" s="76"/>
      <c r="G8" s="76"/>
      <c r="H8" s="76"/>
      <c r="I8" s="76"/>
      <c r="J8" s="3"/>
    </row>
    <row r="9" spans="2:10" ht="24" customHeight="1" x14ac:dyDescent="0.2">
      <c r="B9" s="75" t="s">
        <v>165</v>
      </c>
      <c r="C9" s="76"/>
      <c r="D9" s="76"/>
      <c r="E9" s="76"/>
      <c r="F9" s="76"/>
      <c r="G9" s="76"/>
      <c r="H9" s="76"/>
      <c r="I9" s="76"/>
      <c r="J9" s="3"/>
    </row>
    <row r="10" spans="2:10" ht="15.75" x14ac:dyDescent="0.2">
      <c r="B10" s="24"/>
      <c r="C10" s="25"/>
      <c r="D10" s="25"/>
      <c r="E10" s="25"/>
      <c r="F10" s="25"/>
      <c r="G10" s="38"/>
      <c r="H10" s="38"/>
      <c r="I10" s="38"/>
      <c r="J10" s="3"/>
    </row>
    <row r="11" spans="2:10" ht="15.75" customHeight="1" x14ac:dyDescent="0.2">
      <c r="B11" s="28" t="s">
        <v>157</v>
      </c>
      <c r="C11" s="29"/>
      <c r="D11" s="54"/>
      <c r="E11" s="27"/>
      <c r="F11" s="33"/>
      <c r="G11" s="48"/>
      <c r="H11" s="47" t="s">
        <v>160</v>
      </c>
      <c r="I11" s="38"/>
      <c r="J11" s="3"/>
    </row>
    <row r="12" spans="2:10" ht="15.75" customHeight="1" x14ac:dyDescent="0.2">
      <c r="B12" s="30" t="s">
        <v>158</v>
      </c>
      <c r="C12" s="31"/>
      <c r="D12" s="54"/>
      <c r="E12" s="32"/>
      <c r="F12" s="34"/>
      <c r="G12" s="39"/>
      <c r="H12" s="39"/>
      <c r="I12" s="40"/>
      <c r="J12" s="3"/>
    </row>
    <row r="13" spans="2:10" s="18" customFormat="1" ht="25.5" customHeight="1" x14ac:dyDescent="0.2">
      <c r="B13" s="26" t="s">
        <v>0</v>
      </c>
      <c r="C13" s="26" t="s">
        <v>152</v>
      </c>
      <c r="D13" s="20" t="s">
        <v>1</v>
      </c>
      <c r="E13" s="26" t="s">
        <v>2</v>
      </c>
      <c r="F13" s="26" t="s">
        <v>3</v>
      </c>
      <c r="G13" s="45" t="s">
        <v>153</v>
      </c>
      <c r="H13" s="45" t="s">
        <v>154</v>
      </c>
      <c r="I13" s="46" t="s">
        <v>155</v>
      </c>
    </row>
    <row r="14" spans="2:10" ht="18" customHeight="1" x14ac:dyDescent="0.2">
      <c r="B14" s="69" t="s">
        <v>163</v>
      </c>
      <c r="C14" s="65"/>
      <c r="D14" s="66"/>
      <c r="E14" s="65"/>
      <c r="F14" s="65"/>
      <c r="G14" s="67"/>
      <c r="H14" s="67"/>
      <c r="I14" s="68"/>
      <c r="J14" s="18"/>
    </row>
    <row r="15" spans="2:10" x14ac:dyDescent="0.2">
      <c r="B15" s="7" t="s">
        <v>25</v>
      </c>
      <c r="C15" s="11" t="s">
        <v>26</v>
      </c>
      <c r="D15" s="13" t="s">
        <v>39</v>
      </c>
      <c r="E15" s="36" t="s">
        <v>24</v>
      </c>
      <c r="F15" s="7">
        <v>258</v>
      </c>
      <c r="G15" s="49"/>
      <c r="H15" s="41">
        <f>ROUNDUP(G15*(1+($D$11/100)),2)</f>
        <v>0</v>
      </c>
      <c r="I15" s="42">
        <f>F15*H15</f>
        <v>0</v>
      </c>
      <c r="J15" s="72"/>
    </row>
    <row r="16" spans="2:10" x14ac:dyDescent="0.2">
      <c r="B16" s="7" t="s">
        <v>31</v>
      </c>
      <c r="C16" s="11" t="s">
        <v>32</v>
      </c>
      <c r="D16" s="13" t="s">
        <v>91</v>
      </c>
      <c r="E16" s="36" t="s">
        <v>30</v>
      </c>
      <c r="F16" s="7">
        <v>1</v>
      </c>
      <c r="G16" s="49"/>
      <c r="H16" s="41">
        <f t="shared" ref="H16:H59" si="0">ROUNDUP(G16*(1+($D$11/100)),2)</f>
        <v>0</v>
      </c>
      <c r="I16" s="42">
        <f t="shared" ref="I16:I64" si="1">F16*H16</f>
        <v>0</v>
      </c>
      <c r="J16" s="72"/>
    </row>
    <row r="17" spans="2:10" x14ac:dyDescent="0.2">
      <c r="B17" s="7" t="s">
        <v>37</v>
      </c>
      <c r="C17" s="11" t="s">
        <v>38</v>
      </c>
      <c r="D17" s="13" t="s">
        <v>142</v>
      </c>
      <c r="E17" s="36" t="s">
        <v>30</v>
      </c>
      <c r="F17" s="7">
        <v>3</v>
      </c>
      <c r="G17" s="49"/>
      <c r="H17" s="41">
        <f t="shared" si="0"/>
        <v>0</v>
      </c>
      <c r="I17" s="42">
        <f t="shared" si="1"/>
        <v>0</v>
      </c>
      <c r="J17" s="72"/>
    </row>
    <row r="18" spans="2:10" x14ac:dyDescent="0.2">
      <c r="B18" s="7" t="s">
        <v>40</v>
      </c>
      <c r="C18" s="11" t="s">
        <v>41</v>
      </c>
      <c r="D18" s="13" t="s">
        <v>99</v>
      </c>
      <c r="E18" s="36" t="s">
        <v>30</v>
      </c>
      <c r="F18" s="7">
        <v>6</v>
      </c>
      <c r="G18" s="49"/>
      <c r="H18" s="41">
        <f t="shared" si="0"/>
        <v>0</v>
      </c>
      <c r="I18" s="42">
        <f t="shared" si="1"/>
        <v>0</v>
      </c>
      <c r="J18" s="72"/>
    </row>
    <row r="19" spans="2:10" x14ac:dyDescent="0.2">
      <c r="B19" s="7" t="s">
        <v>45</v>
      </c>
      <c r="C19" s="11" t="s">
        <v>46</v>
      </c>
      <c r="D19" s="13" t="s">
        <v>125</v>
      </c>
      <c r="E19" s="36" t="s">
        <v>30</v>
      </c>
      <c r="F19" s="7">
        <v>2</v>
      </c>
      <c r="G19" s="49"/>
      <c r="H19" s="41">
        <f t="shared" si="0"/>
        <v>0</v>
      </c>
      <c r="I19" s="42">
        <f t="shared" ref="I19:I25" si="2">F19*H19</f>
        <v>0</v>
      </c>
      <c r="J19" s="23"/>
    </row>
    <row r="20" spans="2:10" x14ac:dyDescent="0.2">
      <c r="B20" s="7" t="s">
        <v>50</v>
      </c>
      <c r="C20" s="11" t="s">
        <v>51</v>
      </c>
      <c r="D20" s="13" t="s">
        <v>150</v>
      </c>
      <c r="E20" s="36" t="s">
        <v>30</v>
      </c>
      <c r="F20" s="7">
        <v>1</v>
      </c>
      <c r="G20" s="49"/>
      <c r="H20" s="41">
        <f t="shared" si="0"/>
        <v>0</v>
      </c>
      <c r="I20" s="42">
        <f t="shared" si="2"/>
        <v>0</v>
      </c>
      <c r="J20" s="23"/>
    </row>
    <row r="21" spans="2:10" ht="38.25" x14ac:dyDescent="0.2">
      <c r="B21" s="7" t="s">
        <v>27</v>
      </c>
      <c r="C21" s="11" t="s">
        <v>28</v>
      </c>
      <c r="D21" s="13" t="s">
        <v>166</v>
      </c>
      <c r="E21" s="36" t="s">
        <v>30</v>
      </c>
      <c r="F21" s="7">
        <v>1</v>
      </c>
      <c r="G21" s="49"/>
      <c r="H21" s="41">
        <f t="shared" si="0"/>
        <v>0</v>
      </c>
      <c r="I21" s="42">
        <f t="shared" si="2"/>
        <v>0</v>
      </c>
      <c r="J21" s="23"/>
    </row>
    <row r="22" spans="2:10" x14ac:dyDescent="0.2">
      <c r="B22" s="7" t="s">
        <v>59</v>
      </c>
      <c r="C22" s="11" t="s">
        <v>60</v>
      </c>
      <c r="D22" s="13" t="s">
        <v>167</v>
      </c>
      <c r="E22" s="36" t="s">
        <v>30</v>
      </c>
      <c r="F22" s="7">
        <v>1</v>
      </c>
      <c r="G22" s="49"/>
      <c r="H22" s="41">
        <f t="shared" si="0"/>
        <v>0</v>
      </c>
      <c r="I22" s="42">
        <f t="shared" si="2"/>
        <v>0</v>
      </c>
      <c r="J22" s="23"/>
    </row>
    <row r="23" spans="2:10" x14ac:dyDescent="0.2">
      <c r="B23" s="7" t="s">
        <v>64</v>
      </c>
      <c r="C23" s="11" t="s">
        <v>114</v>
      </c>
      <c r="D23" s="13" t="s">
        <v>168</v>
      </c>
      <c r="E23" s="36" t="s">
        <v>30</v>
      </c>
      <c r="F23" s="7">
        <v>1</v>
      </c>
      <c r="G23" s="49"/>
      <c r="H23" s="41">
        <f t="shared" si="0"/>
        <v>0</v>
      </c>
      <c r="I23" s="42">
        <f t="shared" si="2"/>
        <v>0</v>
      </c>
      <c r="J23" s="23"/>
    </row>
    <row r="24" spans="2:10" x14ac:dyDescent="0.2">
      <c r="B24" s="7" t="s">
        <v>69</v>
      </c>
      <c r="C24" s="11" t="s">
        <v>70</v>
      </c>
      <c r="D24" s="13" t="s">
        <v>94</v>
      </c>
      <c r="E24" s="36" t="s">
        <v>30</v>
      </c>
      <c r="F24" s="7">
        <v>5</v>
      </c>
      <c r="G24" s="49"/>
      <c r="H24" s="41">
        <f t="shared" si="0"/>
        <v>0</v>
      </c>
      <c r="I24" s="42">
        <f t="shared" si="2"/>
        <v>0</v>
      </c>
      <c r="J24" s="23"/>
    </row>
    <row r="25" spans="2:10" x14ac:dyDescent="0.2">
      <c r="B25" s="7" t="s">
        <v>74</v>
      </c>
      <c r="C25" s="11" t="s">
        <v>75</v>
      </c>
      <c r="D25" s="13" t="s">
        <v>105</v>
      </c>
      <c r="E25" s="36" t="s">
        <v>30</v>
      </c>
      <c r="F25" s="7">
        <v>1</v>
      </c>
      <c r="G25" s="49"/>
      <c r="H25" s="41">
        <f t="shared" si="0"/>
        <v>0</v>
      </c>
      <c r="I25" s="42">
        <f t="shared" si="2"/>
        <v>0</v>
      </c>
      <c r="J25" s="23"/>
    </row>
    <row r="26" spans="2:10" ht="25.5" x14ac:dyDescent="0.2">
      <c r="B26" s="7" t="s">
        <v>79</v>
      </c>
      <c r="C26" s="11" t="s">
        <v>80</v>
      </c>
      <c r="D26" s="13" t="s">
        <v>138</v>
      </c>
      <c r="E26" s="36" t="s">
        <v>30</v>
      </c>
      <c r="F26" s="7">
        <v>2</v>
      </c>
      <c r="G26" s="49"/>
      <c r="H26" s="41">
        <f t="shared" si="0"/>
        <v>0</v>
      </c>
      <c r="I26" s="42">
        <f t="shared" si="1"/>
        <v>0</v>
      </c>
      <c r="J26" s="23"/>
    </row>
    <row r="27" spans="2:10" x14ac:dyDescent="0.2">
      <c r="B27" s="7" t="s">
        <v>84</v>
      </c>
      <c r="C27" s="11" t="s">
        <v>85</v>
      </c>
      <c r="D27" s="13" t="s">
        <v>151</v>
      </c>
      <c r="E27" s="36" t="s">
        <v>30</v>
      </c>
      <c r="F27" s="7">
        <v>1</v>
      </c>
      <c r="G27" s="49"/>
      <c r="H27" s="41">
        <f t="shared" si="0"/>
        <v>0</v>
      </c>
      <c r="I27" s="42">
        <f t="shared" si="1"/>
        <v>0</v>
      </c>
      <c r="J27" s="23"/>
    </row>
    <row r="28" spans="2:10" x14ac:dyDescent="0.2">
      <c r="B28" s="7" t="s">
        <v>89</v>
      </c>
      <c r="C28" s="11" t="s">
        <v>90</v>
      </c>
      <c r="D28" s="13" t="s">
        <v>149</v>
      </c>
      <c r="E28" s="36" t="s">
        <v>30</v>
      </c>
      <c r="F28" s="7">
        <v>1</v>
      </c>
      <c r="G28" s="49"/>
      <c r="H28" s="41">
        <f t="shared" si="0"/>
        <v>0</v>
      </c>
      <c r="I28" s="42">
        <f t="shared" si="1"/>
        <v>0</v>
      </c>
      <c r="J28" s="23"/>
    </row>
    <row r="29" spans="2:10" x14ac:dyDescent="0.2">
      <c r="B29" s="7" t="s">
        <v>92</v>
      </c>
      <c r="C29" s="11" t="s">
        <v>93</v>
      </c>
      <c r="D29" s="13" t="s">
        <v>116</v>
      </c>
      <c r="E29" s="36" t="s">
        <v>30</v>
      </c>
      <c r="F29" s="7">
        <v>1</v>
      </c>
      <c r="G29" s="49"/>
      <c r="H29" s="41">
        <f t="shared" si="0"/>
        <v>0</v>
      </c>
      <c r="I29" s="42">
        <f t="shared" si="1"/>
        <v>0</v>
      </c>
      <c r="J29" s="23"/>
    </row>
    <row r="30" spans="2:10" x14ac:dyDescent="0.2">
      <c r="B30" s="7" t="s">
        <v>61</v>
      </c>
      <c r="C30" s="11" t="s">
        <v>62</v>
      </c>
      <c r="D30" s="13" t="s">
        <v>63</v>
      </c>
      <c r="E30" s="36" t="s">
        <v>30</v>
      </c>
      <c r="F30" s="7">
        <v>5</v>
      </c>
      <c r="G30" s="49"/>
      <c r="H30" s="41">
        <f t="shared" si="0"/>
        <v>0</v>
      </c>
      <c r="I30" s="42">
        <f t="shared" si="1"/>
        <v>0</v>
      </c>
      <c r="J30" s="23"/>
    </row>
    <row r="31" spans="2:10" x14ac:dyDescent="0.2">
      <c r="B31" s="7" t="s">
        <v>81</v>
      </c>
      <c r="C31" s="11" t="s">
        <v>65</v>
      </c>
      <c r="D31" s="13" t="s">
        <v>137</v>
      </c>
      <c r="E31" s="36" t="s">
        <v>30</v>
      </c>
      <c r="F31" s="7">
        <v>2</v>
      </c>
      <c r="G31" s="49"/>
      <c r="H31" s="41">
        <f t="shared" si="0"/>
        <v>0</v>
      </c>
      <c r="I31" s="42">
        <f t="shared" si="1"/>
        <v>0</v>
      </c>
      <c r="J31" s="23"/>
    </row>
    <row r="32" spans="2:10" x14ac:dyDescent="0.2">
      <c r="B32" s="7" t="s">
        <v>71</v>
      </c>
      <c r="C32" s="11" t="s">
        <v>48</v>
      </c>
      <c r="D32" s="13" t="s">
        <v>169</v>
      </c>
      <c r="E32" s="36" t="s">
        <v>30</v>
      </c>
      <c r="F32" s="7">
        <v>1</v>
      </c>
      <c r="G32" s="49"/>
      <c r="H32" s="41">
        <f t="shared" si="0"/>
        <v>0</v>
      </c>
      <c r="I32" s="42">
        <f t="shared" si="1"/>
        <v>0</v>
      </c>
      <c r="J32" s="23"/>
    </row>
    <row r="33" spans="2:10" ht="25.5" x14ac:dyDescent="0.2">
      <c r="B33" s="7" t="s">
        <v>103</v>
      </c>
      <c r="C33" s="11" t="s">
        <v>82</v>
      </c>
      <c r="D33" s="13" t="s">
        <v>83</v>
      </c>
      <c r="E33" s="36" t="s">
        <v>24</v>
      </c>
      <c r="F33" s="7">
        <v>75</v>
      </c>
      <c r="G33" s="49"/>
      <c r="H33" s="41">
        <f t="shared" si="0"/>
        <v>0</v>
      </c>
      <c r="I33" s="42">
        <f t="shared" si="1"/>
        <v>0</v>
      </c>
      <c r="J33" s="23"/>
    </row>
    <row r="34" spans="2:10" x14ac:dyDescent="0.2">
      <c r="B34" s="7" t="s">
        <v>106</v>
      </c>
      <c r="C34" s="11" t="s">
        <v>170</v>
      </c>
      <c r="D34" s="13" t="s">
        <v>171</v>
      </c>
      <c r="E34" s="36" t="s">
        <v>30</v>
      </c>
      <c r="F34" s="7">
        <v>1</v>
      </c>
      <c r="G34" s="49"/>
      <c r="H34" s="41">
        <f t="shared" si="0"/>
        <v>0</v>
      </c>
      <c r="I34" s="42">
        <f t="shared" si="1"/>
        <v>0</v>
      </c>
      <c r="J34" s="23"/>
    </row>
    <row r="35" spans="2:10" x14ac:dyDescent="0.2">
      <c r="B35" s="7" t="s">
        <v>172</v>
      </c>
      <c r="C35" s="11" t="s">
        <v>104</v>
      </c>
      <c r="D35" s="13" t="s">
        <v>147</v>
      </c>
      <c r="E35" s="36" t="s">
        <v>30</v>
      </c>
      <c r="F35" s="7">
        <v>1</v>
      </c>
      <c r="G35" s="49"/>
      <c r="H35" s="41">
        <f t="shared" si="0"/>
        <v>0</v>
      </c>
      <c r="I35" s="42">
        <f t="shared" si="1"/>
        <v>0</v>
      </c>
      <c r="J35" s="23"/>
    </row>
    <row r="36" spans="2:10" x14ac:dyDescent="0.2">
      <c r="B36" s="7" t="s">
        <v>173</v>
      </c>
      <c r="C36" s="11" t="s">
        <v>107</v>
      </c>
      <c r="D36" s="13" t="s">
        <v>144</v>
      </c>
      <c r="E36" s="36" t="s">
        <v>30</v>
      </c>
      <c r="F36" s="7">
        <v>1</v>
      </c>
      <c r="G36" s="49"/>
      <c r="H36" s="41">
        <f t="shared" si="0"/>
        <v>0</v>
      </c>
      <c r="I36" s="42">
        <f t="shared" si="1"/>
        <v>0</v>
      </c>
      <c r="J36" s="23"/>
    </row>
    <row r="37" spans="2:10" x14ac:dyDescent="0.2">
      <c r="B37" s="7" t="s">
        <v>111</v>
      </c>
      <c r="C37" s="11" t="s">
        <v>112</v>
      </c>
      <c r="D37" s="13" t="s">
        <v>133</v>
      </c>
      <c r="E37" s="36" t="s">
        <v>30</v>
      </c>
      <c r="F37" s="7">
        <v>3</v>
      </c>
      <c r="G37" s="49"/>
      <c r="H37" s="41">
        <f t="shared" si="0"/>
        <v>0</v>
      </c>
      <c r="I37" s="42">
        <f t="shared" si="1"/>
        <v>0</v>
      </c>
      <c r="J37" s="23"/>
    </row>
    <row r="38" spans="2:10" x14ac:dyDescent="0.2">
      <c r="B38" s="7" t="s">
        <v>100</v>
      </c>
      <c r="C38" s="11" t="s">
        <v>101</v>
      </c>
      <c r="D38" s="13" t="s">
        <v>102</v>
      </c>
      <c r="E38" s="36" t="s">
        <v>30</v>
      </c>
      <c r="F38" s="7">
        <v>7</v>
      </c>
      <c r="G38" s="49"/>
      <c r="H38" s="41">
        <f t="shared" si="0"/>
        <v>0</v>
      </c>
      <c r="I38" s="42">
        <f t="shared" si="1"/>
        <v>0</v>
      </c>
      <c r="J38" s="23"/>
    </row>
    <row r="39" spans="2:10" x14ac:dyDescent="0.2">
      <c r="B39" s="7" t="s">
        <v>117</v>
      </c>
      <c r="C39" s="11" t="s">
        <v>118</v>
      </c>
      <c r="D39" s="13" t="s">
        <v>129</v>
      </c>
      <c r="E39" s="36" t="s">
        <v>30</v>
      </c>
      <c r="F39" s="7">
        <v>4</v>
      </c>
      <c r="G39" s="49"/>
      <c r="H39" s="41">
        <f t="shared" si="0"/>
        <v>0</v>
      </c>
      <c r="I39" s="42">
        <f t="shared" si="1"/>
        <v>0</v>
      </c>
      <c r="J39" s="23"/>
    </row>
    <row r="40" spans="2:10" x14ac:dyDescent="0.2">
      <c r="B40" s="7" t="s">
        <v>120</v>
      </c>
      <c r="C40" s="11" t="s">
        <v>121</v>
      </c>
      <c r="D40" s="13" t="s">
        <v>174</v>
      </c>
      <c r="E40" s="36" t="s">
        <v>30</v>
      </c>
      <c r="F40" s="7">
        <v>4</v>
      </c>
      <c r="G40" s="49"/>
      <c r="H40" s="41">
        <f t="shared" si="0"/>
        <v>0</v>
      </c>
      <c r="I40" s="42">
        <f t="shared" si="1"/>
        <v>0</v>
      </c>
      <c r="J40" s="23"/>
    </row>
    <row r="41" spans="2:10" x14ac:dyDescent="0.2">
      <c r="B41" s="7" t="s">
        <v>113</v>
      </c>
      <c r="C41" s="11" t="s">
        <v>175</v>
      </c>
      <c r="D41" s="13" t="s">
        <v>176</v>
      </c>
      <c r="E41" s="36" t="s">
        <v>30</v>
      </c>
      <c r="F41" s="7">
        <v>4</v>
      </c>
      <c r="G41" s="49"/>
      <c r="H41" s="41">
        <f t="shared" si="0"/>
        <v>0</v>
      </c>
      <c r="I41" s="42">
        <f t="shared" si="1"/>
        <v>0</v>
      </c>
      <c r="J41" s="23"/>
    </row>
    <row r="42" spans="2:10" x14ac:dyDescent="0.2">
      <c r="B42" s="7" t="s">
        <v>177</v>
      </c>
      <c r="C42" s="11" t="s">
        <v>22</v>
      </c>
      <c r="D42" s="13" t="s">
        <v>23</v>
      </c>
      <c r="E42" s="36" t="s">
        <v>24</v>
      </c>
      <c r="F42" s="7">
        <v>1</v>
      </c>
      <c r="G42" s="49"/>
      <c r="H42" s="41">
        <f t="shared" si="0"/>
        <v>0</v>
      </c>
      <c r="I42" s="42">
        <f t="shared" si="1"/>
        <v>0</v>
      </c>
      <c r="J42" s="23"/>
    </row>
    <row r="43" spans="2:10" x14ac:dyDescent="0.2">
      <c r="B43" s="7" t="s">
        <v>21</v>
      </c>
      <c r="C43" s="11" t="s">
        <v>178</v>
      </c>
      <c r="D43" s="13" t="s">
        <v>179</v>
      </c>
      <c r="E43" s="36" t="s">
        <v>24</v>
      </c>
      <c r="F43" s="7">
        <v>1600</v>
      </c>
      <c r="G43" s="49"/>
      <c r="H43" s="41">
        <f t="shared" si="0"/>
        <v>0</v>
      </c>
      <c r="I43" s="42">
        <f t="shared" si="1"/>
        <v>0</v>
      </c>
      <c r="J43" s="23"/>
    </row>
    <row r="44" spans="2:10" ht="25.5" x14ac:dyDescent="0.2">
      <c r="B44" s="7" t="s">
        <v>180</v>
      </c>
      <c r="C44" s="11" t="s">
        <v>181</v>
      </c>
      <c r="D44" s="13" t="s">
        <v>182</v>
      </c>
      <c r="E44" s="36" t="s">
        <v>30</v>
      </c>
      <c r="F44" s="7">
        <v>80</v>
      </c>
      <c r="G44" s="49"/>
      <c r="H44" s="41">
        <f t="shared" si="0"/>
        <v>0</v>
      </c>
      <c r="I44" s="42">
        <f t="shared" si="1"/>
        <v>0</v>
      </c>
      <c r="J44" s="23"/>
    </row>
    <row r="45" spans="2:10" ht="25.5" x14ac:dyDescent="0.2">
      <c r="B45" s="7" t="s">
        <v>130</v>
      </c>
      <c r="C45" s="11" t="s">
        <v>183</v>
      </c>
      <c r="D45" s="13" t="s">
        <v>184</v>
      </c>
      <c r="E45" s="36" t="s">
        <v>30</v>
      </c>
      <c r="F45" s="7">
        <v>80</v>
      </c>
      <c r="G45" s="49"/>
      <c r="H45" s="41">
        <f t="shared" si="0"/>
        <v>0</v>
      </c>
      <c r="I45" s="42">
        <f t="shared" si="1"/>
        <v>0</v>
      </c>
      <c r="J45" s="23"/>
    </row>
    <row r="46" spans="2:10" ht="38.25" x14ac:dyDescent="0.2">
      <c r="B46" s="7" t="s">
        <v>126</v>
      </c>
      <c r="C46" s="11" t="s">
        <v>185</v>
      </c>
      <c r="D46" s="13" t="s">
        <v>186</v>
      </c>
      <c r="E46" s="36" t="s">
        <v>30</v>
      </c>
      <c r="F46" s="7">
        <v>560</v>
      </c>
      <c r="G46" s="49"/>
      <c r="H46" s="41">
        <f t="shared" si="0"/>
        <v>0</v>
      </c>
      <c r="I46" s="42">
        <f t="shared" si="1"/>
        <v>0</v>
      </c>
      <c r="J46" s="23"/>
    </row>
    <row r="47" spans="2:10" x14ac:dyDescent="0.2">
      <c r="B47" s="7" t="s">
        <v>47</v>
      </c>
      <c r="C47" s="11" t="s">
        <v>187</v>
      </c>
      <c r="D47" s="13" t="s">
        <v>188</v>
      </c>
      <c r="E47" s="36" t="s">
        <v>30</v>
      </c>
      <c r="F47" s="7">
        <v>560</v>
      </c>
      <c r="G47" s="49"/>
      <c r="H47" s="41">
        <f t="shared" si="0"/>
        <v>0</v>
      </c>
      <c r="I47" s="42">
        <f t="shared" si="1"/>
        <v>0</v>
      </c>
      <c r="J47" s="23"/>
    </row>
    <row r="48" spans="2:10" x14ac:dyDescent="0.2">
      <c r="B48" s="7" t="s">
        <v>189</v>
      </c>
      <c r="C48" s="11" t="s">
        <v>190</v>
      </c>
      <c r="D48" s="13" t="s">
        <v>191</v>
      </c>
      <c r="E48" s="36" t="s">
        <v>24</v>
      </c>
      <c r="F48" s="7">
        <v>500</v>
      </c>
      <c r="G48" s="49"/>
      <c r="H48" s="41">
        <f t="shared" si="0"/>
        <v>0</v>
      </c>
      <c r="I48" s="42">
        <f t="shared" si="1"/>
        <v>0</v>
      </c>
      <c r="J48" s="23"/>
    </row>
    <row r="49" spans="2:10" x14ac:dyDescent="0.2">
      <c r="B49" s="7" t="s">
        <v>192</v>
      </c>
      <c r="C49" s="11" t="s">
        <v>193</v>
      </c>
      <c r="D49" s="13" t="s">
        <v>194</v>
      </c>
      <c r="E49" s="36" t="s">
        <v>30</v>
      </c>
      <c r="F49" s="7">
        <v>560</v>
      </c>
      <c r="G49" s="49"/>
      <c r="H49" s="41">
        <f t="shared" si="0"/>
        <v>0</v>
      </c>
      <c r="I49" s="42">
        <f t="shared" si="1"/>
        <v>0</v>
      </c>
      <c r="J49" s="23"/>
    </row>
    <row r="50" spans="2:10" x14ac:dyDescent="0.2">
      <c r="B50" s="7" t="s">
        <v>195</v>
      </c>
      <c r="C50" s="11" t="s">
        <v>196</v>
      </c>
      <c r="D50" s="13" t="s">
        <v>197</v>
      </c>
      <c r="E50" s="36" t="s">
        <v>30</v>
      </c>
      <c r="F50" s="7">
        <v>80</v>
      </c>
      <c r="G50" s="49"/>
      <c r="H50" s="41">
        <f t="shared" si="0"/>
        <v>0</v>
      </c>
      <c r="I50" s="42">
        <f t="shared" si="1"/>
        <v>0</v>
      </c>
      <c r="J50" s="23"/>
    </row>
    <row r="51" spans="2:10" x14ac:dyDescent="0.2">
      <c r="B51" s="7" t="s">
        <v>198</v>
      </c>
      <c r="C51" s="11" t="s">
        <v>199</v>
      </c>
      <c r="D51" s="13" t="s">
        <v>200</v>
      </c>
      <c r="E51" s="36" t="s">
        <v>30</v>
      </c>
      <c r="F51" s="7">
        <v>3</v>
      </c>
      <c r="G51" s="49"/>
      <c r="H51" s="41">
        <f t="shared" si="0"/>
        <v>0</v>
      </c>
      <c r="I51" s="42">
        <f t="shared" si="1"/>
        <v>0</v>
      </c>
      <c r="J51" s="23"/>
    </row>
    <row r="52" spans="2:10" ht="25.5" x14ac:dyDescent="0.2">
      <c r="B52" s="7" t="s">
        <v>66</v>
      </c>
      <c r="C52" s="11" t="s">
        <v>67</v>
      </c>
      <c r="D52" s="13" t="s">
        <v>68</v>
      </c>
      <c r="E52" s="36" t="s">
        <v>30</v>
      </c>
      <c r="F52" s="7">
        <v>1</v>
      </c>
      <c r="G52" s="49"/>
      <c r="H52" s="41">
        <f t="shared" si="0"/>
        <v>0</v>
      </c>
      <c r="I52" s="42">
        <f t="shared" si="1"/>
        <v>0</v>
      </c>
      <c r="J52" s="23"/>
    </row>
    <row r="53" spans="2:10" ht="25.5" x14ac:dyDescent="0.2">
      <c r="B53" s="7" t="s">
        <v>76</v>
      </c>
      <c r="C53" s="11" t="s">
        <v>77</v>
      </c>
      <c r="D53" s="13" t="s">
        <v>78</v>
      </c>
      <c r="E53" s="36" t="s">
        <v>30</v>
      </c>
      <c r="F53" s="7">
        <v>1</v>
      </c>
      <c r="G53" s="49"/>
      <c r="H53" s="41">
        <f t="shared" si="0"/>
        <v>0</v>
      </c>
      <c r="I53" s="42">
        <f t="shared" si="1"/>
        <v>0</v>
      </c>
      <c r="J53" s="23"/>
    </row>
    <row r="54" spans="2:10" ht="25.5" x14ac:dyDescent="0.2">
      <c r="B54" s="7" t="s">
        <v>95</v>
      </c>
      <c r="C54" s="11" t="s">
        <v>96</v>
      </c>
      <c r="D54" s="13" t="s">
        <v>97</v>
      </c>
      <c r="E54" s="36" t="s">
        <v>98</v>
      </c>
      <c r="F54" s="7">
        <v>0.36</v>
      </c>
      <c r="G54" s="49"/>
      <c r="H54" s="41">
        <f t="shared" si="0"/>
        <v>0</v>
      </c>
      <c r="I54" s="42">
        <f t="shared" si="1"/>
        <v>0</v>
      </c>
      <c r="J54" s="23"/>
    </row>
    <row r="55" spans="2:10" ht="25.5" x14ac:dyDescent="0.2">
      <c r="B55" s="7" t="s">
        <v>134</v>
      </c>
      <c r="C55" s="11" t="s">
        <v>135</v>
      </c>
      <c r="D55" s="13" t="s">
        <v>136</v>
      </c>
      <c r="E55" s="36" t="s">
        <v>36</v>
      </c>
      <c r="F55" s="7">
        <v>0.1005309649148734</v>
      </c>
      <c r="G55" s="49"/>
      <c r="H55" s="41">
        <f t="shared" si="0"/>
        <v>0</v>
      </c>
      <c r="I55" s="42">
        <f t="shared" si="1"/>
        <v>0</v>
      </c>
      <c r="J55" s="23"/>
    </row>
    <row r="56" spans="2:10" x14ac:dyDescent="0.2">
      <c r="B56" s="7" t="s">
        <v>108</v>
      </c>
      <c r="C56" s="11" t="s">
        <v>109</v>
      </c>
      <c r="D56" s="13" t="s">
        <v>110</v>
      </c>
      <c r="E56" s="36" t="s">
        <v>30</v>
      </c>
      <c r="F56" s="7">
        <v>1</v>
      </c>
      <c r="G56" s="49"/>
      <c r="H56" s="41">
        <f t="shared" si="0"/>
        <v>0</v>
      </c>
      <c r="I56" s="42">
        <f t="shared" si="1"/>
        <v>0</v>
      </c>
      <c r="J56" s="23"/>
    </row>
    <row r="57" spans="2:10" x14ac:dyDescent="0.2">
      <c r="B57" s="7" t="s">
        <v>86</v>
      </c>
      <c r="C57" s="11" t="s">
        <v>87</v>
      </c>
      <c r="D57" s="13" t="s">
        <v>201</v>
      </c>
      <c r="E57" s="36" t="s">
        <v>30</v>
      </c>
      <c r="F57" s="7">
        <v>1</v>
      </c>
      <c r="G57" s="49"/>
      <c r="H57" s="41">
        <f t="shared" si="0"/>
        <v>0</v>
      </c>
      <c r="I57" s="42">
        <f t="shared" si="1"/>
        <v>0</v>
      </c>
      <c r="J57" s="23"/>
    </row>
    <row r="58" spans="2:10" x14ac:dyDescent="0.2">
      <c r="B58" s="7" t="s">
        <v>145</v>
      </c>
      <c r="C58" s="11" t="s">
        <v>202</v>
      </c>
      <c r="D58" s="13" t="s">
        <v>203</v>
      </c>
      <c r="E58" s="36" t="s">
        <v>30</v>
      </c>
      <c r="F58" s="7">
        <v>1</v>
      </c>
      <c r="G58" s="49"/>
      <c r="H58" s="41">
        <f t="shared" si="0"/>
        <v>0</v>
      </c>
      <c r="I58" s="42">
        <f t="shared" si="1"/>
        <v>0</v>
      </c>
      <c r="J58" s="23"/>
    </row>
    <row r="59" spans="2:10" x14ac:dyDescent="0.2">
      <c r="B59" s="7" t="s">
        <v>139</v>
      </c>
      <c r="C59" s="11" t="s">
        <v>140</v>
      </c>
      <c r="D59" s="13" t="s">
        <v>141</v>
      </c>
      <c r="E59" s="36" t="s">
        <v>30</v>
      </c>
      <c r="F59" s="7">
        <v>13</v>
      </c>
      <c r="G59" s="49"/>
      <c r="H59" s="41">
        <f t="shared" si="0"/>
        <v>0</v>
      </c>
      <c r="I59" s="42">
        <f t="shared" si="1"/>
        <v>0</v>
      </c>
      <c r="J59" s="23"/>
    </row>
    <row r="60" spans="2:10" ht="18" customHeight="1" x14ac:dyDescent="0.2">
      <c r="B60" s="69" t="s">
        <v>164</v>
      </c>
      <c r="C60" s="65"/>
      <c r="D60" s="66"/>
      <c r="E60" s="65"/>
      <c r="F60" s="65"/>
      <c r="G60" s="67"/>
      <c r="H60" s="67"/>
      <c r="I60" s="68"/>
      <c r="J60" s="18"/>
    </row>
    <row r="61" spans="2:10" ht="38.25" x14ac:dyDescent="0.2">
      <c r="B61" s="7" t="s">
        <v>56</v>
      </c>
      <c r="C61" s="11" t="s">
        <v>57</v>
      </c>
      <c r="D61" s="13" t="s">
        <v>58</v>
      </c>
      <c r="E61" s="36" t="s">
        <v>55</v>
      </c>
      <c r="F61" s="7">
        <v>16</v>
      </c>
      <c r="G61" s="49"/>
      <c r="H61" s="41">
        <f>ROUNDUP(G61*(1+($D$12/100)),2)</f>
        <v>0</v>
      </c>
      <c r="I61" s="42">
        <f t="shared" si="1"/>
        <v>0</v>
      </c>
      <c r="J61" s="23"/>
    </row>
    <row r="62" spans="2:10" ht="51" x14ac:dyDescent="0.2">
      <c r="B62" s="7" t="s">
        <v>52</v>
      </c>
      <c r="C62" s="11" t="s">
        <v>53</v>
      </c>
      <c r="D62" s="13" t="s">
        <v>54</v>
      </c>
      <c r="E62" s="36" t="s">
        <v>55</v>
      </c>
      <c r="F62" s="7">
        <v>32</v>
      </c>
      <c r="G62" s="49"/>
      <c r="H62" s="41">
        <f t="shared" ref="H62:H64" si="3">ROUNDUP(G62*(1+($D$12/100)),2)</f>
        <v>0</v>
      </c>
      <c r="I62" s="42">
        <f t="shared" si="1"/>
        <v>0</v>
      </c>
      <c r="J62" s="23"/>
    </row>
    <row r="63" spans="2:10" ht="63.75" x14ac:dyDescent="0.2">
      <c r="B63" s="7" t="s">
        <v>42</v>
      </c>
      <c r="C63" s="11" t="s">
        <v>43</v>
      </c>
      <c r="D63" s="13" t="s">
        <v>44</v>
      </c>
      <c r="E63" s="36" t="s">
        <v>36</v>
      </c>
      <c r="F63" s="7">
        <v>40.5</v>
      </c>
      <c r="G63" s="49"/>
      <c r="H63" s="41">
        <f t="shared" si="3"/>
        <v>0</v>
      </c>
      <c r="I63" s="42">
        <f t="shared" si="1"/>
        <v>0</v>
      </c>
      <c r="J63" s="72"/>
    </row>
    <row r="64" spans="2:10" ht="25.5" x14ac:dyDescent="0.2">
      <c r="B64" s="15" t="s">
        <v>33</v>
      </c>
      <c r="C64" s="16" t="s">
        <v>34</v>
      </c>
      <c r="D64" s="51" t="s">
        <v>35</v>
      </c>
      <c r="E64" s="37" t="s">
        <v>36</v>
      </c>
      <c r="F64" s="15">
        <v>40.5</v>
      </c>
      <c r="G64" s="49"/>
      <c r="H64" s="53">
        <f t="shared" si="3"/>
        <v>0</v>
      </c>
      <c r="I64" s="42">
        <f t="shared" si="1"/>
        <v>0</v>
      </c>
      <c r="J64" s="72"/>
    </row>
    <row r="65" spans="2:9" ht="25.5" customHeight="1" x14ac:dyDescent="0.2">
      <c r="B65" s="73" t="s">
        <v>156</v>
      </c>
      <c r="C65" s="73"/>
      <c r="D65" s="73"/>
      <c r="E65" s="73"/>
      <c r="F65" s="73"/>
      <c r="G65" s="73"/>
      <c r="H65" s="73"/>
      <c r="I65" s="50">
        <f>SUM(I15:I64)</f>
        <v>0</v>
      </c>
    </row>
    <row r="69" spans="2:9" x14ac:dyDescent="0.2">
      <c r="D69"/>
      <c r="H69" s="43"/>
      <c r="I69" s="43"/>
    </row>
    <row r="70" spans="2:9" x14ac:dyDescent="0.2">
      <c r="D70"/>
      <c r="H70" s="43"/>
      <c r="I70" s="43"/>
    </row>
    <row r="71" spans="2:9" x14ac:dyDescent="0.2">
      <c r="D71"/>
      <c r="H71" s="43"/>
      <c r="I71" s="43"/>
    </row>
    <row r="72" spans="2:9" x14ac:dyDescent="0.2">
      <c r="D72"/>
      <c r="H72" s="43"/>
      <c r="I72" s="43"/>
    </row>
    <row r="73" spans="2:9" x14ac:dyDescent="0.2">
      <c r="D73"/>
      <c r="H73" s="43"/>
      <c r="I73" s="43"/>
    </row>
    <row r="74" spans="2:9" x14ac:dyDescent="0.2">
      <c r="D74"/>
      <c r="H74" s="43"/>
      <c r="I74" s="43"/>
    </row>
    <row r="75" spans="2:9" x14ac:dyDescent="0.2">
      <c r="D75"/>
      <c r="H75" s="43"/>
      <c r="I75" s="43"/>
    </row>
    <row r="76" spans="2:9" x14ac:dyDescent="0.2">
      <c r="D76"/>
      <c r="H76" s="43"/>
      <c r="I76" s="43"/>
    </row>
    <row r="77" spans="2:9" x14ac:dyDescent="0.2">
      <c r="D77"/>
      <c r="H77" s="43"/>
      <c r="I77" s="43"/>
    </row>
    <row r="78" spans="2:9" x14ac:dyDescent="0.2">
      <c r="D78"/>
      <c r="H78" s="43"/>
      <c r="I78" s="43"/>
    </row>
    <row r="79" spans="2:9" x14ac:dyDescent="0.2">
      <c r="D79"/>
      <c r="H79" s="43"/>
      <c r="I79" s="43"/>
    </row>
    <row r="80" spans="2:9" x14ac:dyDescent="0.2">
      <c r="D80"/>
      <c r="H80" s="43"/>
      <c r="I80" s="43"/>
    </row>
    <row r="81" spans="4:9" x14ac:dyDescent="0.2">
      <c r="D81"/>
      <c r="H81" s="43"/>
      <c r="I81" s="43"/>
    </row>
    <row r="82" spans="4:9" x14ac:dyDescent="0.2">
      <c r="D82"/>
      <c r="H82" s="43"/>
      <c r="I82" s="43"/>
    </row>
    <row r="83" spans="4:9" x14ac:dyDescent="0.2">
      <c r="D83"/>
      <c r="H83" s="43"/>
      <c r="I83" s="43"/>
    </row>
    <row r="84" spans="4:9" x14ac:dyDescent="0.2">
      <c r="D84"/>
      <c r="H84" s="43"/>
      <c r="I84" s="43"/>
    </row>
    <row r="85" spans="4:9" x14ac:dyDescent="0.2">
      <c r="D85"/>
      <c r="H85" s="43"/>
      <c r="I85" s="43"/>
    </row>
    <row r="86" spans="4:9" x14ac:dyDescent="0.2">
      <c r="D86"/>
      <c r="H86" s="43"/>
      <c r="I86" s="43"/>
    </row>
    <row r="87" spans="4:9" x14ac:dyDescent="0.2">
      <c r="D87"/>
      <c r="H87" s="43"/>
      <c r="I87" s="43"/>
    </row>
    <row r="88" spans="4:9" x14ac:dyDescent="0.2">
      <c r="D88"/>
      <c r="H88" s="43"/>
      <c r="I88" s="43"/>
    </row>
    <row r="89" spans="4:9" x14ac:dyDescent="0.2">
      <c r="D89"/>
      <c r="H89" s="43"/>
      <c r="I89" s="43"/>
    </row>
    <row r="90" spans="4:9" x14ac:dyDescent="0.2">
      <c r="D90"/>
      <c r="H90" s="43"/>
      <c r="I90" s="43"/>
    </row>
    <row r="91" spans="4:9" x14ac:dyDescent="0.2">
      <c r="D91"/>
      <c r="H91" s="43"/>
      <c r="I91" s="43"/>
    </row>
    <row r="92" spans="4:9" x14ac:dyDescent="0.2">
      <c r="D92"/>
      <c r="H92" s="43"/>
      <c r="I92" s="43"/>
    </row>
    <row r="93" spans="4:9" x14ac:dyDescent="0.2">
      <c r="D93"/>
      <c r="H93" s="43"/>
      <c r="I93" s="43"/>
    </row>
    <row r="94" spans="4:9" x14ac:dyDescent="0.2">
      <c r="D94"/>
      <c r="H94" s="43"/>
      <c r="I94" s="43"/>
    </row>
    <row r="95" spans="4:9" x14ac:dyDescent="0.2">
      <c r="D95"/>
      <c r="H95" s="43"/>
      <c r="I95" s="43"/>
    </row>
    <row r="96" spans="4:9" x14ac:dyDescent="0.2">
      <c r="D96"/>
      <c r="H96" s="43"/>
      <c r="I96" s="43"/>
    </row>
    <row r="97" spans="4:9" x14ac:dyDescent="0.2">
      <c r="D97"/>
      <c r="H97" s="43"/>
      <c r="I97" s="43"/>
    </row>
    <row r="98" spans="4:9" x14ac:dyDescent="0.2">
      <c r="D98"/>
      <c r="H98" s="43"/>
      <c r="I98" s="43"/>
    </row>
    <row r="99" spans="4:9" x14ac:dyDescent="0.2">
      <c r="D99"/>
      <c r="H99" s="43"/>
      <c r="I99" s="43"/>
    </row>
    <row r="100" spans="4:9" x14ac:dyDescent="0.2">
      <c r="D100"/>
      <c r="H100" s="43"/>
      <c r="I100" s="43"/>
    </row>
    <row r="101" spans="4:9" x14ac:dyDescent="0.2">
      <c r="D101"/>
      <c r="H101" s="43"/>
      <c r="I101" s="43"/>
    </row>
    <row r="102" spans="4:9" x14ac:dyDescent="0.2">
      <c r="D102"/>
      <c r="H102" s="43"/>
      <c r="I102" s="43"/>
    </row>
    <row r="103" spans="4:9" x14ac:dyDescent="0.2">
      <c r="D103"/>
      <c r="H103" s="43"/>
      <c r="I103" s="43"/>
    </row>
    <row r="104" spans="4:9" x14ac:dyDescent="0.2">
      <c r="D104"/>
      <c r="H104" s="43"/>
      <c r="I104" s="43"/>
    </row>
    <row r="105" spans="4:9" x14ac:dyDescent="0.2">
      <c r="D105"/>
      <c r="H105" s="43"/>
      <c r="I105" s="43"/>
    </row>
    <row r="106" spans="4:9" x14ac:dyDescent="0.2">
      <c r="D106"/>
      <c r="H106" s="43"/>
      <c r="I106" s="43"/>
    </row>
    <row r="107" spans="4:9" x14ac:dyDescent="0.2">
      <c r="D107"/>
      <c r="H107" s="43"/>
      <c r="I107" s="43"/>
    </row>
    <row r="108" spans="4:9" x14ac:dyDescent="0.2">
      <c r="D108"/>
      <c r="H108" s="43"/>
      <c r="I108" s="43"/>
    </row>
    <row r="109" spans="4:9" x14ac:dyDescent="0.2">
      <c r="D109"/>
      <c r="H109" s="43"/>
      <c r="I109" s="43"/>
    </row>
    <row r="110" spans="4:9" x14ac:dyDescent="0.2">
      <c r="D110"/>
      <c r="H110" s="43"/>
      <c r="I110" s="43"/>
    </row>
    <row r="111" spans="4:9" x14ac:dyDescent="0.2">
      <c r="D111"/>
      <c r="H111" s="43"/>
      <c r="I111" s="43"/>
    </row>
    <row r="112" spans="4:9" x14ac:dyDescent="0.2">
      <c r="D112"/>
      <c r="H112" s="43"/>
      <c r="I112" s="43"/>
    </row>
    <row r="113" spans="4:9" x14ac:dyDescent="0.2">
      <c r="D113"/>
      <c r="H113" s="43"/>
      <c r="I113" s="43"/>
    </row>
    <row r="114" spans="4:9" x14ac:dyDescent="0.2">
      <c r="D114"/>
      <c r="H114" s="43"/>
      <c r="I114" s="43"/>
    </row>
    <row r="115" spans="4:9" x14ac:dyDescent="0.2">
      <c r="D115"/>
      <c r="H115" s="43"/>
      <c r="I115" s="43"/>
    </row>
    <row r="116" spans="4:9" x14ac:dyDescent="0.2">
      <c r="D116"/>
      <c r="H116" s="43"/>
      <c r="I116" s="43"/>
    </row>
    <row r="117" spans="4:9" x14ac:dyDescent="0.2">
      <c r="D117"/>
      <c r="H117" s="43"/>
      <c r="I117" s="43"/>
    </row>
    <row r="118" spans="4:9" x14ac:dyDescent="0.2">
      <c r="D118"/>
      <c r="H118" s="43"/>
      <c r="I118" s="43"/>
    </row>
    <row r="119" spans="4:9" x14ac:dyDescent="0.2">
      <c r="D119"/>
      <c r="H119" s="43"/>
      <c r="I119" s="43"/>
    </row>
    <row r="120" spans="4:9" x14ac:dyDescent="0.2">
      <c r="D120"/>
      <c r="H120" s="43"/>
      <c r="I120" s="43"/>
    </row>
    <row r="121" spans="4:9" x14ac:dyDescent="0.2">
      <c r="D121"/>
      <c r="H121" s="43"/>
      <c r="I121" s="43"/>
    </row>
    <row r="122" spans="4:9" x14ac:dyDescent="0.2">
      <c r="D122"/>
      <c r="H122" s="43"/>
      <c r="I122" s="43"/>
    </row>
    <row r="123" spans="4:9" x14ac:dyDescent="0.2">
      <c r="D123"/>
      <c r="H123" s="43"/>
      <c r="I123" s="43"/>
    </row>
    <row r="124" spans="4:9" x14ac:dyDescent="0.2">
      <c r="D124"/>
      <c r="H124" s="43"/>
      <c r="I124" s="43"/>
    </row>
    <row r="125" spans="4:9" x14ac:dyDescent="0.2">
      <c r="D125"/>
      <c r="H125" s="43"/>
      <c r="I125" s="43"/>
    </row>
    <row r="126" spans="4:9" x14ac:dyDescent="0.2">
      <c r="D126"/>
      <c r="H126" s="43"/>
      <c r="I126" s="43"/>
    </row>
    <row r="127" spans="4:9" x14ac:dyDescent="0.2">
      <c r="D127"/>
      <c r="H127" s="43"/>
      <c r="I127" s="43"/>
    </row>
    <row r="128" spans="4:9" x14ac:dyDescent="0.2">
      <c r="D128"/>
      <c r="H128" s="43"/>
      <c r="I128" s="43"/>
    </row>
    <row r="129" spans="4:9" x14ac:dyDescent="0.2">
      <c r="D129"/>
      <c r="H129" s="43"/>
      <c r="I129" s="43"/>
    </row>
  </sheetData>
  <sheetProtection selectLockedCells="1" selectUnlockedCells="1"/>
  <mergeCells count="12">
    <mergeCell ref="J15:J16"/>
    <mergeCell ref="J17:J18"/>
    <mergeCell ref="J63:J64"/>
    <mergeCell ref="B65:H65"/>
    <mergeCell ref="B1:I1"/>
    <mergeCell ref="B2:I2"/>
    <mergeCell ref="D3:I3"/>
    <mergeCell ref="D5:I5"/>
    <mergeCell ref="D6:I6"/>
    <mergeCell ref="D7:I7"/>
    <mergeCell ref="B8:I8"/>
    <mergeCell ref="B9:I9"/>
  </mergeCells>
  <printOptions horizontalCentered="1"/>
  <pageMargins left="0.78740157480314965" right="0.78740157480314965" top="1.0629921259842521" bottom="1.0629921259842521" header="0.51181102362204722" footer="0.51181102362204722"/>
  <pageSetup paperSize="9" scale="85" orientation="landscape" useFirstPageNumber="1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1</xdr:col>
                <xdr:colOff>0</xdr:colOff>
                <xdr:row>4</xdr:row>
                <xdr:rowOff>47625</xdr:rowOff>
              </from>
              <to>
                <xdr:col>3</xdr:col>
                <xdr:colOff>1000125</xdr:colOff>
                <xdr:row>6</xdr:row>
                <xdr:rowOff>247650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0E401-06ED-44C2-8537-80EB0123A662}">
  <dimension ref="B1:J131"/>
  <sheetViews>
    <sheetView showGridLines="0" view="pageBreakPreview" zoomScaleNormal="100" zoomScaleSheetLayoutView="100" workbookViewId="0">
      <selection activeCell="F19" sqref="F19"/>
    </sheetView>
  </sheetViews>
  <sheetFormatPr defaultColWidth="11.5703125" defaultRowHeight="12.75" x14ac:dyDescent="0.2"/>
  <cols>
    <col min="1" max="1" width="7.85546875" customWidth="1"/>
    <col min="2" max="2" width="13.28515625" style="1" customWidth="1"/>
    <col min="3" max="3" width="16.7109375" customWidth="1"/>
    <col min="4" max="4" width="50" style="18" customWidth="1"/>
    <col min="5" max="5" width="5.42578125" style="1" bestFit="1" customWidth="1"/>
    <col min="6" max="6" width="8" bestFit="1" customWidth="1"/>
    <col min="7" max="7" width="17.28515625" style="43" bestFit="1" customWidth="1"/>
    <col min="8" max="8" width="20.28515625" style="44" customWidth="1"/>
    <col min="9" max="9" width="15.28515625" style="44" customWidth="1"/>
  </cols>
  <sheetData>
    <row r="1" spans="2:10" ht="21" customHeight="1" x14ac:dyDescent="0.2">
      <c r="B1" s="78"/>
      <c r="C1" s="78"/>
      <c r="D1" s="78"/>
      <c r="E1" s="78"/>
      <c r="F1" s="78"/>
      <c r="G1" s="78"/>
      <c r="H1" s="78"/>
      <c r="I1" s="78"/>
    </row>
    <row r="2" spans="2:10" x14ac:dyDescent="0.2">
      <c r="B2" s="79"/>
      <c r="C2" s="79"/>
      <c r="D2" s="79"/>
      <c r="E2" s="79"/>
      <c r="F2" s="79"/>
      <c r="G2" s="79"/>
      <c r="H2" s="79"/>
      <c r="I2" s="79"/>
    </row>
    <row r="3" spans="2:10" s="3" customFormat="1" x14ac:dyDescent="0.2">
      <c r="D3" s="70"/>
      <c r="E3" s="70"/>
      <c r="F3" s="70"/>
      <c r="G3" s="70"/>
      <c r="H3" s="70"/>
      <c r="I3" s="70"/>
    </row>
    <row r="5" spans="2:10" x14ac:dyDescent="0.2">
      <c r="B5" s="4" t="s">
        <v>12</v>
      </c>
      <c r="C5" s="4"/>
      <c r="D5" s="70"/>
      <c r="E5" s="70"/>
      <c r="F5" s="70"/>
      <c r="G5" s="70"/>
      <c r="H5" s="70"/>
      <c r="I5" s="70"/>
      <c r="J5" s="4"/>
    </row>
    <row r="6" spans="2:10" x14ac:dyDescent="0.2">
      <c r="B6" s="4"/>
      <c r="C6" s="4"/>
      <c r="D6" s="71"/>
      <c r="E6" s="71"/>
      <c r="F6" s="71"/>
      <c r="G6" s="71"/>
      <c r="H6" s="71"/>
      <c r="I6" s="71"/>
      <c r="J6" s="4"/>
    </row>
    <row r="7" spans="2:10" ht="24" customHeight="1" x14ac:dyDescent="0.2">
      <c r="B7" s="3"/>
      <c r="C7" s="3"/>
      <c r="D7" s="74"/>
      <c r="E7" s="74"/>
      <c r="F7" s="74"/>
      <c r="G7" s="74"/>
      <c r="H7" s="74"/>
      <c r="I7" s="74"/>
      <c r="J7" s="3"/>
    </row>
    <row r="8" spans="2:10" ht="24" customHeight="1" x14ac:dyDescent="0.2">
      <c r="B8" s="75" t="s">
        <v>205</v>
      </c>
      <c r="C8" s="76"/>
      <c r="D8" s="76"/>
      <c r="E8" s="76"/>
      <c r="F8" s="76"/>
      <c r="G8" s="76"/>
      <c r="H8" s="76"/>
      <c r="I8" s="76"/>
      <c r="J8" s="3"/>
    </row>
    <row r="9" spans="2:10" ht="24" customHeight="1" x14ac:dyDescent="0.2">
      <c r="B9" s="75" t="s">
        <v>204</v>
      </c>
      <c r="C9" s="76"/>
      <c r="D9" s="76"/>
      <c r="E9" s="76"/>
      <c r="F9" s="76"/>
      <c r="G9" s="76"/>
      <c r="H9" s="76"/>
      <c r="I9" s="76"/>
      <c r="J9" s="3"/>
    </row>
    <row r="10" spans="2:10" ht="15.75" x14ac:dyDescent="0.2">
      <c r="B10" s="24"/>
      <c r="C10" s="25"/>
      <c r="D10" s="25"/>
      <c r="E10" s="25"/>
      <c r="F10" s="25"/>
      <c r="G10" s="38"/>
      <c r="H10" s="38"/>
      <c r="I10" s="38"/>
      <c r="J10" s="3"/>
    </row>
    <row r="11" spans="2:10" ht="15.75" customHeight="1" x14ac:dyDescent="0.2">
      <c r="B11" s="28" t="s">
        <v>157</v>
      </c>
      <c r="C11" s="29"/>
      <c r="D11" s="54"/>
      <c r="E11" s="27"/>
      <c r="F11" s="33"/>
      <c r="G11" s="48"/>
      <c r="H11" s="47" t="s">
        <v>160</v>
      </c>
      <c r="I11" s="38"/>
      <c r="J11" s="3"/>
    </row>
    <row r="12" spans="2:10" ht="15.75" customHeight="1" x14ac:dyDescent="0.2">
      <c r="B12" s="30" t="s">
        <v>158</v>
      </c>
      <c r="C12" s="31"/>
      <c r="D12" s="54"/>
      <c r="E12" s="32"/>
      <c r="F12" s="34"/>
      <c r="G12" s="39"/>
      <c r="H12" s="39"/>
      <c r="I12" s="40"/>
      <c r="J12" s="3"/>
    </row>
    <row r="13" spans="2:10" s="18" customFormat="1" ht="25.5" customHeight="1" x14ac:dyDescent="0.2">
      <c r="B13" s="26" t="s">
        <v>0</v>
      </c>
      <c r="C13" s="26" t="s">
        <v>152</v>
      </c>
      <c r="D13" s="20" t="s">
        <v>1</v>
      </c>
      <c r="E13" s="26" t="s">
        <v>2</v>
      </c>
      <c r="F13" s="26" t="s">
        <v>3</v>
      </c>
      <c r="G13" s="45" t="s">
        <v>153</v>
      </c>
      <c r="H13" s="45" t="s">
        <v>154</v>
      </c>
      <c r="I13" s="46" t="s">
        <v>155</v>
      </c>
    </row>
    <row r="14" spans="2:10" ht="18" customHeight="1" x14ac:dyDescent="0.2">
      <c r="B14" s="69" t="s">
        <v>163</v>
      </c>
      <c r="C14" s="65"/>
      <c r="D14" s="66"/>
      <c r="E14" s="65"/>
      <c r="F14" s="65"/>
      <c r="G14" s="67"/>
      <c r="H14" s="67"/>
      <c r="I14" s="68"/>
      <c r="J14" s="18"/>
    </row>
    <row r="15" spans="2:10" x14ac:dyDescent="0.2">
      <c r="B15" s="7" t="s">
        <v>206</v>
      </c>
      <c r="C15" s="11" t="s">
        <v>22</v>
      </c>
      <c r="D15" s="13" t="s">
        <v>23</v>
      </c>
      <c r="E15" s="36" t="s">
        <v>24</v>
      </c>
      <c r="F15" s="7">
        <v>36</v>
      </c>
      <c r="G15" s="49"/>
      <c r="H15" s="41">
        <f>ROUNDUP(G15*(1+($D$11/100)),2)</f>
        <v>0</v>
      </c>
      <c r="I15" s="42">
        <f>F15*H15</f>
        <v>0</v>
      </c>
      <c r="J15" s="72"/>
    </row>
    <row r="16" spans="2:10" x14ac:dyDescent="0.2">
      <c r="B16" s="7" t="s">
        <v>31</v>
      </c>
      <c r="C16" s="11" t="s">
        <v>207</v>
      </c>
      <c r="D16" s="13" t="s">
        <v>208</v>
      </c>
      <c r="E16" s="36" t="s">
        <v>30</v>
      </c>
      <c r="F16" s="7">
        <v>1</v>
      </c>
      <c r="G16" s="49"/>
      <c r="H16" s="41">
        <f t="shared" ref="H16:H61" si="0">ROUNDUP(G16*(1+($D$11/100)),2)</f>
        <v>0</v>
      </c>
      <c r="I16" s="42">
        <f t="shared" ref="I16:I66" si="1">F16*H16</f>
        <v>0</v>
      </c>
      <c r="J16" s="72"/>
    </row>
    <row r="17" spans="2:10" x14ac:dyDescent="0.2">
      <c r="B17" s="7" t="s">
        <v>209</v>
      </c>
      <c r="C17" s="11" t="s">
        <v>127</v>
      </c>
      <c r="D17" s="13" t="s">
        <v>128</v>
      </c>
      <c r="E17" s="36" t="s">
        <v>30</v>
      </c>
      <c r="F17" s="7">
        <v>3</v>
      </c>
      <c r="G17" s="49"/>
      <c r="H17" s="41">
        <f t="shared" si="0"/>
        <v>0</v>
      </c>
      <c r="I17" s="42">
        <f t="shared" si="1"/>
        <v>0</v>
      </c>
      <c r="J17" s="72"/>
    </row>
    <row r="18" spans="2:10" x14ac:dyDescent="0.2">
      <c r="B18" s="7" t="s">
        <v>210</v>
      </c>
      <c r="C18" s="11" t="s">
        <v>131</v>
      </c>
      <c r="D18" s="13" t="s">
        <v>132</v>
      </c>
      <c r="E18" s="36" t="s">
        <v>30</v>
      </c>
      <c r="F18" s="7">
        <v>1</v>
      </c>
      <c r="G18" s="49"/>
      <c r="H18" s="41">
        <f t="shared" si="0"/>
        <v>0</v>
      </c>
      <c r="I18" s="42">
        <f t="shared" si="1"/>
        <v>0</v>
      </c>
      <c r="J18" s="72"/>
    </row>
    <row r="19" spans="2:10" x14ac:dyDescent="0.2">
      <c r="B19" s="7" t="s">
        <v>211</v>
      </c>
      <c r="C19" s="11" t="s">
        <v>212</v>
      </c>
      <c r="D19" s="13" t="s">
        <v>213</v>
      </c>
      <c r="E19" s="36" t="s">
        <v>30</v>
      </c>
      <c r="F19" s="7">
        <v>2</v>
      </c>
      <c r="G19" s="49"/>
      <c r="H19" s="41">
        <f t="shared" si="0"/>
        <v>0</v>
      </c>
      <c r="I19" s="42">
        <f t="shared" si="1"/>
        <v>0</v>
      </c>
      <c r="J19" s="23"/>
    </row>
    <row r="20" spans="2:10" x14ac:dyDescent="0.2">
      <c r="B20" s="7" t="s">
        <v>50</v>
      </c>
      <c r="C20" s="11" t="s">
        <v>214</v>
      </c>
      <c r="D20" s="13" t="s">
        <v>215</v>
      </c>
      <c r="E20" s="36" t="s">
        <v>30</v>
      </c>
      <c r="F20" s="7">
        <v>1</v>
      </c>
      <c r="G20" s="49"/>
      <c r="H20" s="41">
        <f t="shared" si="0"/>
        <v>0</v>
      </c>
      <c r="I20" s="42">
        <f t="shared" si="1"/>
        <v>0</v>
      </c>
      <c r="J20" s="23"/>
    </row>
    <row r="21" spans="2:10" ht="38.25" x14ac:dyDescent="0.2">
      <c r="B21" s="7" t="s">
        <v>27</v>
      </c>
      <c r="C21" s="11" t="s">
        <v>28</v>
      </c>
      <c r="D21" s="13" t="s">
        <v>216</v>
      </c>
      <c r="E21" s="36" t="s">
        <v>30</v>
      </c>
      <c r="F21" s="7">
        <v>1</v>
      </c>
      <c r="G21" s="49"/>
      <c r="H21" s="41">
        <f t="shared" si="0"/>
        <v>0</v>
      </c>
      <c r="I21" s="42">
        <f t="shared" si="1"/>
        <v>0</v>
      </c>
      <c r="J21" s="23"/>
    </row>
    <row r="22" spans="2:10" x14ac:dyDescent="0.2">
      <c r="B22" s="7" t="s">
        <v>59</v>
      </c>
      <c r="C22" s="11" t="s">
        <v>60</v>
      </c>
      <c r="D22" s="13" t="s">
        <v>167</v>
      </c>
      <c r="E22" s="36" t="s">
        <v>30</v>
      </c>
      <c r="F22" s="7">
        <v>1</v>
      </c>
      <c r="G22" s="49"/>
      <c r="H22" s="41">
        <f t="shared" si="0"/>
        <v>0</v>
      </c>
      <c r="I22" s="42">
        <f t="shared" si="1"/>
        <v>0</v>
      </c>
      <c r="J22" s="23"/>
    </row>
    <row r="23" spans="2:10" x14ac:dyDescent="0.2">
      <c r="B23" s="7" t="s">
        <v>64</v>
      </c>
      <c r="C23" s="11" t="s">
        <v>217</v>
      </c>
      <c r="D23" s="13" t="s">
        <v>218</v>
      </c>
      <c r="E23" s="36" t="s">
        <v>30</v>
      </c>
      <c r="F23" s="7">
        <v>1</v>
      </c>
      <c r="G23" s="49"/>
      <c r="H23" s="41">
        <f t="shared" si="0"/>
        <v>0</v>
      </c>
      <c r="I23" s="42">
        <f t="shared" si="1"/>
        <v>0</v>
      </c>
      <c r="J23" s="23"/>
    </row>
    <row r="24" spans="2:10" x14ac:dyDescent="0.2">
      <c r="B24" s="7" t="s">
        <v>219</v>
      </c>
      <c r="C24" s="11" t="s">
        <v>220</v>
      </c>
      <c r="D24" s="13" t="s">
        <v>221</v>
      </c>
      <c r="E24" s="36" t="s">
        <v>30</v>
      </c>
      <c r="F24" s="7">
        <v>1</v>
      </c>
      <c r="G24" s="49"/>
      <c r="H24" s="41">
        <f t="shared" si="0"/>
        <v>0</v>
      </c>
      <c r="I24" s="42">
        <f t="shared" si="1"/>
        <v>0</v>
      </c>
      <c r="J24" s="23"/>
    </row>
    <row r="25" spans="2:10" x14ac:dyDescent="0.2">
      <c r="B25" s="7" t="s">
        <v>74</v>
      </c>
      <c r="C25" s="11" t="s">
        <v>222</v>
      </c>
      <c r="D25" s="13" t="s">
        <v>223</v>
      </c>
      <c r="E25" s="36" t="s">
        <v>30</v>
      </c>
      <c r="F25" s="7">
        <v>1</v>
      </c>
      <c r="G25" s="49"/>
      <c r="H25" s="41">
        <f t="shared" si="0"/>
        <v>0</v>
      </c>
      <c r="I25" s="42">
        <f t="shared" si="1"/>
        <v>0</v>
      </c>
      <c r="J25" s="23"/>
    </row>
    <row r="26" spans="2:10" ht="25.5" x14ac:dyDescent="0.2">
      <c r="B26" s="7" t="s">
        <v>79</v>
      </c>
      <c r="C26" s="11" t="s">
        <v>224</v>
      </c>
      <c r="D26" s="13" t="s">
        <v>225</v>
      </c>
      <c r="E26" s="36" t="s">
        <v>30</v>
      </c>
      <c r="F26" s="7">
        <v>2</v>
      </c>
      <c r="G26" s="49"/>
      <c r="H26" s="41">
        <f t="shared" si="0"/>
        <v>0</v>
      </c>
      <c r="I26" s="42">
        <f t="shared" si="1"/>
        <v>0</v>
      </c>
      <c r="J26" s="23"/>
    </row>
    <row r="27" spans="2:10" x14ac:dyDescent="0.2">
      <c r="B27" s="7" t="s">
        <v>84</v>
      </c>
      <c r="C27" s="11" t="s">
        <v>85</v>
      </c>
      <c r="D27" s="13" t="s">
        <v>151</v>
      </c>
      <c r="E27" s="36" t="s">
        <v>30</v>
      </c>
      <c r="F27" s="7">
        <v>1</v>
      </c>
      <c r="G27" s="49"/>
      <c r="H27" s="41">
        <f t="shared" si="0"/>
        <v>0</v>
      </c>
      <c r="I27" s="42">
        <f t="shared" si="1"/>
        <v>0</v>
      </c>
      <c r="J27" s="23"/>
    </row>
    <row r="28" spans="2:10" x14ac:dyDescent="0.2">
      <c r="B28" s="7" t="s">
        <v>89</v>
      </c>
      <c r="C28" s="11" t="s">
        <v>90</v>
      </c>
      <c r="D28" s="13" t="s">
        <v>149</v>
      </c>
      <c r="E28" s="36" t="s">
        <v>30</v>
      </c>
      <c r="F28" s="7">
        <v>1</v>
      </c>
      <c r="G28" s="49"/>
      <c r="H28" s="41">
        <f t="shared" si="0"/>
        <v>0</v>
      </c>
      <c r="I28" s="42">
        <f t="shared" si="1"/>
        <v>0</v>
      </c>
      <c r="J28" s="23"/>
    </row>
    <row r="29" spans="2:10" x14ac:dyDescent="0.2">
      <c r="B29" s="7" t="s">
        <v>92</v>
      </c>
      <c r="C29" s="11" t="s">
        <v>93</v>
      </c>
      <c r="D29" s="13" t="s">
        <v>116</v>
      </c>
      <c r="E29" s="36" t="s">
        <v>30</v>
      </c>
      <c r="F29" s="7">
        <v>1</v>
      </c>
      <c r="G29" s="49"/>
      <c r="H29" s="41">
        <f t="shared" si="0"/>
        <v>0</v>
      </c>
      <c r="I29" s="42">
        <f t="shared" si="1"/>
        <v>0</v>
      </c>
      <c r="J29" s="23"/>
    </row>
    <row r="30" spans="2:10" x14ac:dyDescent="0.2">
      <c r="B30" s="7" t="s">
        <v>226</v>
      </c>
      <c r="C30" s="11" t="s">
        <v>62</v>
      </c>
      <c r="D30" s="13" t="s">
        <v>63</v>
      </c>
      <c r="E30" s="36" t="s">
        <v>30</v>
      </c>
      <c r="F30" s="7">
        <v>1</v>
      </c>
      <c r="G30" s="49"/>
      <c r="H30" s="41">
        <f t="shared" si="0"/>
        <v>0</v>
      </c>
      <c r="I30" s="42">
        <f t="shared" si="1"/>
        <v>0</v>
      </c>
      <c r="J30" s="23"/>
    </row>
    <row r="31" spans="2:10" ht="25.5" x14ac:dyDescent="0.2">
      <c r="B31" s="7" t="s">
        <v>227</v>
      </c>
      <c r="C31" s="11" t="s">
        <v>121</v>
      </c>
      <c r="D31" s="13" t="s">
        <v>228</v>
      </c>
      <c r="E31" s="36" t="s">
        <v>30</v>
      </c>
      <c r="F31" s="7">
        <v>3</v>
      </c>
      <c r="G31" s="49"/>
      <c r="H31" s="41">
        <f t="shared" si="0"/>
        <v>0</v>
      </c>
      <c r="I31" s="42">
        <f t="shared" si="1"/>
        <v>0</v>
      </c>
      <c r="J31" s="23"/>
    </row>
    <row r="32" spans="2:10" x14ac:dyDescent="0.2">
      <c r="B32" s="7" t="s">
        <v>71</v>
      </c>
      <c r="C32" s="11" t="s">
        <v>229</v>
      </c>
      <c r="D32" s="13" t="s">
        <v>230</v>
      </c>
      <c r="E32" s="36" t="s">
        <v>30</v>
      </c>
      <c r="F32" s="7">
        <v>1</v>
      </c>
      <c r="G32" s="49"/>
      <c r="H32" s="41">
        <f t="shared" si="0"/>
        <v>0</v>
      </c>
      <c r="I32" s="42">
        <f t="shared" si="1"/>
        <v>0</v>
      </c>
      <c r="J32" s="23"/>
    </row>
    <row r="33" spans="2:10" ht="25.5" x14ac:dyDescent="0.2">
      <c r="B33" s="7" t="s">
        <v>103</v>
      </c>
      <c r="C33" s="11" t="s">
        <v>82</v>
      </c>
      <c r="D33" s="13" t="s">
        <v>83</v>
      </c>
      <c r="E33" s="36" t="s">
        <v>24</v>
      </c>
      <c r="F33" s="7">
        <v>75</v>
      </c>
      <c r="G33" s="49"/>
      <c r="H33" s="41">
        <f t="shared" si="0"/>
        <v>0</v>
      </c>
      <c r="I33" s="42">
        <f t="shared" si="1"/>
        <v>0</v>
      </c>
      <c r="J33" s="23"/>
    </row>
    <row r="34" spans="2:10" x14ac:dyDescent="0.2">
      <c r="B34" s="7" t="s">
        <v>106</v>
      </c>
      <c r="C34" s="11" t="s">
        <v>114</v>
      </c>
      <c r="D34" s="13" t="s">
        <v>231</v>
      </c>
      <c r="E34" s="36" t="s">
        <v>30</v>
      </c>
      <c r="F34" s="7">
        <v>1</v>
      </c>
      <c r="G34" s="49"/>
      <c r="H34" s="41">
        <f t="shared" si="0"/>
        <v>0</v>
      </c>
      <c r="I34" s="42">
        <f t="shared" si="1"/>
        <v>0</v>
      </c>
      <c r="J34" s="23"/>
    </row>
    <row r="35" spans="2:10" x14ac:dyDescent="0.2">
      <c r="B35" s="7" t="s">
        <v>172</v>
      </c>
      <c r="C35" s="11" t="s">
        <v>104</v>
      </c>
      <c r="D35" s="13" t="s">
        <v>147</v>
      </c>
      <c r="E35" s="36" t="s">
        <v>30</v>
      </c>
      <c r="F35" s="7">
        <v>1</v>
      </c>
      <c r="G35" s="49"/>
      <c r="H35" s="41">
        <f t="shared" si="0"/>
        <v>0</v>
      </c>
      <c r="I35" s="42">
        <f t="shared" si="1"/>
        <v>0</v>
      </c>
      <c r="J35" s="23"/>
    </row>
    <row r="36" spans="2:10" x14ac:dyDescent="0.2">
      <c r="B36" s="7" t="s">
        <v>173</v>
      </c>
      <c r="C36" s="11" t="s">
        <v>107</v>
      </c>
      <c r="D36" s="13" t="s">
        <v>144</v>
      </c>
      <c r="E36" s="36" t="s">
        <v>30</v>
      </c>
      <c r="F36" s="7">
        <v>1</v>
      </c>
      <c r="G36" s="49"/>
      <c r="H36" s="41">
        <f t="shared" si="0"/>
        <v>0</v>
      </c>
      <c r="I36" s="42">
        <f t="shared" si="1"/>
        <v>0</v>
      </c>
      <c r="J36" s="23"/>
    </row>
    <row r="37" spans="2:10" x14ac:dyDescent="0.2">
      <c r="B37" s="7" t="s">
        <v>111</v>
      </c>
      <c r="C37" s="11" t="s">
        <v>232</v>
      </c>
      <c r="D37" s="13" t="s">
        <v>233</v>
      </c>
      <c r="E37" s="36" t="s">
        <v>30</v>
      </c>
      <c r="F37" s="7">
        <v>3</v>
      </c>
      <c r="G37" s="49"/>
      <c r="H37" s="41">
        <f t="shared" si="0"/>
        <v>0</v>
      </c>
      <c r="I37" s="42">
        <f t="shared" si="1"/>
        <v>0</v>
      </c>
      <c r="J37" s="23"/>
    </row>
    <row r="38" spans="2:10" x14ac:dyDescent="0.2">
      <c r="B38" s="7" t="s">
        <v>234</v>
      </c>
      <c r="C38" s="11" t="s">
        <v>178</v>
      </c>
      <c r="D38" s="13" t="s">
        <v>179</v>
      </c>
      <c r="E38" s="36" t="s">
        <v>24</v>
      </c>
      <c r="F38" s="7">
        <v>22.5</v>
      </c>
      <c r="G38" s="49"/>
      <c r="H38" s="41">
        <f t="shared" si="0"/>
        <v>0</v>
      </c>
      <c r="I38" s="42">
        <f t="shared" si="1"/>
        <v>0</v>
      </c>
      <c r="J38" s="23"/>
    </row>
    <row r="39" spans="2:10" x14ac:dyDescent="0.2">
      <c r="B39" s="7" t="s">
        <v>235</v>
      </c>
      <c r="C39" s="11" t="s">
        <v>48</v>
      </c>
      <c r="D39" s="13" t="s">
        <v>236</v>
      </c>
      <c r="E39" s="36" t="s">
        <v>30</v>
      </c>
      <c r="F39" s="7">
        <v>14</v>
      </c>
      <c r="G39" s="49"/>
      <c r="H39" s="41">
        <f t="shared" si="0"/>
        <v>0</v>
      </c>
      <c r="I39" s="42">
        <f t="shared" si="1"/>
        <v>0</v>
      </c>
      <c r="J39" s="23"/>
    </row>
    <row r="40" spans="2:10" x14ac:dyDescent="0.2">
      <c r="B40" s="7" t="s">
        <v>237</v>
      </c>
      <c r="C40" s="11" t="s">
        <v>170</v>
      </c>
      <c r="D40" s="13" t="s">
        <v>238</v>
      </c>
      <c r="E40" s="36" t="s">
        <v>30</v>
      </c>
      <c r="F40" s="7">
        <v>8</v>
      </c>
      <c r="G40" s="49"/>
      <c r="H40" s="41">
        <f t="shared" si="0"/>
        <v>0</v>
      </c>
      <c r="I40" s="42">
        <f t="shared" si="1"/>
        <v>0</v>
      </c>
      <c r="J40" s="23"/>
    </row>
    <row r="41" spans="2:10" x14ac:dyDescent="0.2">
      <c r="B41" s="7" t="s">
        <v>100</v>
      </c>
      <c r="C41" s="11" t="s">
        <v>181</v>
      </c>
      <c r="D41" s="13" t="s">
        <v>239</v>
      </c>
      <c r="E41" s="36" t="s">
        <v>30</v>
      </c>
      <c r="F41" s="7">
        <v>25</v>
      </c>
      <c r="G41" s="49"/>
      <c r="H41" s="41">
        <f t="shared" si="0"/>
        <v>0</v>
      </c>
      <c r="I41" s="42">
        <f t="shared" si="1"/>
        <v>0</v>
      </c>
      <c r="J41" s="23"/>
    </row>
    <row r="42" spans="2:10" x14ac:dyDescent="0.2">
      <c r="B42" s="7" t="s">
        <v>120</v>
      </c>
      <c r="C42" s="11" t="s">
        <v>185</v>
      </c>
      <c r="D42" s="13" t="s">
        <v>240</v>
      </c>
      <c r="E42" s="36" t="s">
        <v>30</v>
      </c>
      <c r="F42" s="7">
        <v>1</v>
      </c>
      <c r="G42" s="49"/>
      <c r="H42" s="41">
        <f t="shared" si="0"/>
        <v>0</v>
      </c>
      <c r="I42" s="42">
        <f t="shared" si="1"/>
        <v>0</v>
      </c>
      <c r="J42" s="23"/>
    </row>
    <row r="43" spans="2:10" ht="51" x14ac:dyDescent="0.2">
      <c r="B43" s="7" t="s">
        <v>21</v>
      </c>
      <c r="C43" s="11" t="s">
        <v>187</v>
      </c>
      <c r="D43" s="13" t="s">
        <v>241</v>
      </c>
      <c r="E43" s="36" t="s">
        <v>24</v>
      </c>
      <c r="F43" s="7">
        <v>572</v>
      </c>
      <c r="G43" s="49"/>
      <c r="H43" s="41">
        <f t="shared" si="0"/>
        <v>0</v>
      </c>
      <c r="I43" s="42">
        <f t="shared" si="1"/>
        <v>0</v>
      </c>
      <c r="J43" s="23"/>
    </row>
    <row r="44" spans="2:10" x14ac:dyDescent="0.2">
      <c r="B44" s="7" t="s">
        <v>180</v>
      </c>
      <c r="C44" s="11" t="s">
        <v>190</v>
      </c>
      <c r="D44" s="13" t="s">
        <v>197</v>
      </c>
      <c r="E44" s="36" t="s">
        <v>30</v>
      </c>
      <c r="F44" s="7">
        <v>26</v>
      </c>
      <c r="G44" s="49"/>
      <c r="H44" s="41">
        <f t="shared" si="0"/>
        <v>0</v>
      </c>
      <c r="I44" s="42">
        <f t="shared" si="1"/>
        <v>0</v>
      </c>
      <c r="J44" s="23"/>
    </row>
    <row r="45" spans="2:10" x14ac:dyDescent="0.2">
      <c r="B45" s="7" t="s">
        <v>130</v>
      </c>
      <c r="C45" s="11" t="s">
        <v>199</v>
      </c>
      <c r="D45" s="13" t="s">
        <v>200</v>
      </c>
      <c r="E45" s="36" t="s">
        <v>30</v>
      </c>
      <c r="F45" s="7">
        <v>1</v>
      </c>
      <c r="G45" s="49"/>
      <c r="H45" s="41">
        <f t="shared" si="0"/>
        <v>0</v>
      </c>
      <c r="I45" s="42">
        <f t="shared" si="1"/>
        <v>0</v>
      </c>
      <c r="J45" s="23"/>
    </row>
    <row r="46" spans="2:10" ht="25.5" x14ac:dyDescent="0.2">
      <c r="B46" s="7" t="s">
        <v>66</v>
      </c>
      <c r="C46" s="11" t="s">
        <v>67</v>
      </c>
      <c r="D46" s="13" t="s">
        <v>68</v>
      </c>
      <c r="E46" s="36" t="s">
        <v>30</v>
      </c>
      <c r="F46" s="7">
        <v>1</v>
      </c>
      <c r="G46" s="49"/>
      <c r="H46" s="41">
        <f t="shared" si="0"/>
        <v>0</v>
      </c>
      <c r="I46" s="42">
        <f t="shared" si="1"/>
        <v>0</v>
      </c>
      <c r="J46" s="23"/>
    </row>
    <row r="47" spans="2:10" ht="25.5" x14ac:dyDescent="0.2">
      <c r="B47" s="7" t="s">
        <v>76</v>
      </c>
      <c r="C47" s="11" t="s">
        <v>77</v>
      </c>
      <c r="D47" s="13" t="s">
        <v>78</v>
      </c>
      <c r="E47" s="36" t="s">
        <v>30</v>
      </c>
      <c r="F47" s="7">
        <v>1</v>
      </c>
      <c r="G47" s="49"/>
      <c r="H47" s="41">
        <f t="shared" si="0"/>
        <v>0</v>
      </c>
      <c r="I47" s="42">
        <f t="shared" si="1"/>
        <v>0</v>
      </c>
      <c r="J47" s="23"/>
    </row>
    <row r="48" spans="2:10" ht="25.5" x14ac:dyDescent="0.2">
      <c r="B48" s="7" t="s">
        <v>95</v>
      </c>
      <c r="C48" s="11" t="s">
        <v>96</v>
      </c>
      <c r="D48" s="13" t="s">
        <v>97</v>
      </c>
      <c r="E48" s="36" t="s">
        <v>98</v>
      </c>
      <c r="F48" s="7">
        <v>0.36</v>
      </c>
      <c r="G48" s="49"/>
      <c r="H48" s="41">
        <f t="shared" si="0"/>
        <v>0</v>
      </c>
      <c r="I48" s="42">
        <f t="shared" si="1"/>
        <v>0</v>
      </c>
      <c r="J48" s="23"/>
    </row>
    <row r="49" spans="2:10" ht="25.5" x14ac:dyDescent="0.2">
      <c r="B49" s="7" t="s">
        <v>134</v>
      </c>
      <c r="C49" s="11" t="s">
        <v>135</v>
      </c>
      <c r="D49" s="13" t="s">
        <v>136</v>
      </c>
      <c r="E49" s="36" t="s">
        <v>36</v>
      </c>
      <c r="F49" s="7">
        <v>0.1005309649148734</v>
      </c>
      <c r="G49" s="49"/>
      <c r="H49" s="41">
        <f t="shared" si="0"/>
        <v>0</v>
      </c>
      <c r="I49" s="42">
        <f t="shared" si="1"/>
        <v>0</v>
      </c>
      <c r="J49" s="23"/>
    </row>
    <row r="50" spans="2:10" x14ac:dyDescent="0.2">
      <c r="B50" s="7" t="s">
        <v>108</v>
      </c>
      <c r="C50" s="11" t="s">
        <v>242</v>
      </c>
      <c r="D50" s="13" t="s">
        <v>243</v>
      </c>
      <c r="E50" s="36" t="s">
        <v>24</v>
      </c>
      <c r="F50" s="7">
        <v>100</v>
      </c>
      <c r="G50" s="49"/>
      <c r="H50" s="41">
        <f t="shared" si="0"/>
        <v>0</v>
      </c>
      <c r="I50" s="42">
        <f t="shared" si="1"/>
        <v>0</v>
      </c>
      <c r="J50" s="23"/>
    </row>
    <row r="51" spans="2:10" ht="25.5" x14ac:dyDescent="0.2">
      <c r="B51" s="7" t="s">
        <v>86</v>
      </c>
      <c r="C51" s="11" t="s">
        <v>244</v>
      </c>
      <c r="D51" s="13" t="s">
        <v>245</v>
      </c>
      <c r="E51" s="36" t="s">
        <v>30</v>
      </c>
      <c r="F51" s="7">
        <v>37</v>
      </c>
      <c r="G51" s="49"/>
      <c r="H51" s="41">
        <f t="shared" si="0"/>
        <v>0</v>
      </c>
      <c r="I51" s="42">
        <f t="shared" si="1"/>
        <v>0</v>
      </c>
      <c r="J51" s="23"/>
    </row>
    <row r="52" spans="2:10" x14ac:dyDescent="0.2">
      <c r="B52" s="7" t="s">
        <v>145</v>
      </c>
      <c r="C52" s="11" t="s">
        <v>246</v>
      </c>
      <c r="D52" s="13" t="s">
        <v>247</v>
      </c>
      <c r="E52" s="36" t="s">
        <v>24</v>
      </c>
      <c r="F52" s="7">
        <v>10</v>
      </c>
      <c r="G52" s="49"/>
      <c r="H52" s="41">
        <f t="shared" si="0"/>
        <v>0</v>
      </c>
      <c r="I52" s="42">
        <f t="shared" si="1"/>
        <v>0</v>
      </c>
      <c r="J52" s="23"/>
    </row>
    <row r="53" spans="2:10" ht="38.25" x14ac:dyDescent="0.2">
      <c r="B53" s="7" t="s">
        <v>139</v>
      </c>
      <c r="C53" s="11" t="s">
        <v>248</v>
      </c>
      <c r="D53" s="13" t="s">
        <v>249</v>
      </c>
      <c r="E53" s="36" t="s">
        <v>30</v>
      </c>
      <c r="F53" s="7">
        <v>1</v>
      </c>
      <c r="G53" s="49"/>
      <c r="H53" s="41">
        <f t="shared" si="0"/>
        <v>0</v>
      </c>
      <c r="I53" s="42">
        <f t="shared" si="1"/>
        <v>0</v>
      </c>
      <c r="J53" s="23"/>
    </row>
    <row r="54" spans="2:10" ht="25.5" x14ac:dyDescent="0.2">
      <c r="B54" s="7" t="s">
        <v>250</v>
      </c>
      <c r="C54" s="11" t="s">
        <v>251</v>
      </c>
      <c r="D54" s="13" t="s">
        <v>252</v>
      </c>
      <c r="E54" s="36" t="s">
        <v>30</v>
      </c>
      <c r="F54" s="7">
        <v>6</v>
      </c>
      <c r="G54" s="49"/>
      <c r="H54" s="41">
        <f t="shared" si="0"/>
        <v>0</v>
      </c>
      <c r="I54" s="42">
        <f t="shared" si="1"/>
        <v>0</v>
      </c>
      <c r="J54" s="23"/>
    </row>
    <row r="55" spans="2:10" ht="38.25" x14ac:dyDescent="0.2">
      <c r="B55" s="7" t="s">
        <v>253</v>
      </c>
      <c r="C55" s="11" t="s">
        <v>254</v>
      </c>
      <c r="D55" s="13" t="s">
        <v>255</v>
      </c>
      <c r="E55" s="36" t="s">
        <v>30</v>
      </c>
      <c r="F55" s="7">
        <v>2</v>
      </c>
      <c r="G55" s="49"/>
      <c r="H55" s="41">
        <f t="shared" si="0"/>
        <v>0</v>
      </c>
      <c r="I55" s="42">
        <f t="shared" si="1"/>
        <v>0</v>
      </c>
      <c r="J55" s="23"/>
    </row>
    <row r="56" spans="2:10" x14ac:dyDescent="0.2">
      <c r="B56" s="7" t="s">
        <v>256</v>
      </c>
      <c r="C56" s="11" t="s">
        <v>257</v>
      </c>
      <c r="D56" s="13" t="s">
        <v>258</v>
      </c>
      <c r="E56" s="36" t="s">
        <v>259</v>
      </c>
      <c r="F56" s="7">
        <v>1</v>
      </c>
      <c r="G56" s="49"/>
      <c r="H56" s="41">
        <f t="shared" si="0"/>
        <v>0</v>
      </c>
      <c r="I56" s="42">
        <f t="shared" si="1"/>
        <v>0</v>
      </c>
      <c r="J56" s="23"/>
    </row>
    <row r="57" spans="2:10" ht="25.5" x14ac:dyDescent="0.2">
      <c r="B57" s="7" t="s">
        <v>260</v>
      </c>
      <c r="C57" s="11" t="s">
        <v>261</v>
      </c>
      <c r="D57" s="13" t="s">
        <v>262</v>
      </c>
      <c r="E57" s="36" t="s">
        <v>259</v>
      </c>
      <c r="F57" s="7">
        <v>5.2</v>
      </c>
      <c r="G57" s="49"/>
      <c r="H57" s="41">
        <f t="shared" si="0"/>
        <v>0</v>
      </c>
      <c r="I57" s="42">
        <f t="shared" si="1"/>
        <v>0</v>
      </c>
      <c r="J57" s="23"/>
    </row>
    <row r="58" spans="2:10" x14ac:dyDescent="0.2">
      <c r="B58" s="7" t="s">
        <v>56</v>
      </c>
      <c r="C58" s="11" t="s">
        <v>263</v>
      </c>
      <c r="D58" s="13" t="s">
        <v>264</v>
      </c>
      <c r="E58" s="36" t="s">
        <v>30</v>
      </c>
      <c r="F58" s="7">
        <v>1</v>
      </c>
      <c r="G58" s="49"/>
      <c r="H58" s="41">
        <f t="shared" si="0"/>
        <v>0</v>
      </c>
      <c r="I58" s="42">
        <f t="shared" ref="I58:I59" si="2">F58*H58</f>
        <v>0</v>
      </c>
      <c r="J58" s="23"/>
    </row>
    <row r="59" spans="2:10" x14ac:dyDescent="0.2">
      <c r="B59" s="7" t="s">
        <v>52</v>
      </c>
      <c r="C59" s="11" t="s">
        <v>265</v>
      </c>
      <c r="D59" s="13" t="s">
        <v>266</v>
      </c>
      <c r="E59" s="36" t="s">
        <v>30</v>
      </c>
      <c r="F59" s="7">
        <v>1</v>
      </c>
      <c r="G59" s="49"/>
      <c r="H59" s="41">
        <f t="shared" si="0"/>
        <v>0</v>
      </c>
      <c r="I59" s="42">
        <f t="shared" si="2"/>
        <v>0</v>
      </c>
      <c r="J59" s="23"/>
    </row>
    <row r="60" spans="2:10" x14ac:dyDescent="0.2">
      <c r="B60" s="7" t="s">
        <v>42</v>
      </c>
      <c r="C60" s="11" t="s">
        <v>202</v>
      </c>
      <c r="D60" s="13" t="s">
        <v>203</v>
      </c>
      <c r="E60" s="36" t="s">
        <v>30</v>
      </c>
      <c r="F60" s="7">
        <v>1</v>
      </c>
      <c r="G60" s="49"/>
      <c r="H60" s="41">
        <f t="shared" si="0"/>
        <v>0</v>
      </c>
      <c r="I60" s="42">
        <f t="shared" si="1"/>
        <v>0</v>
      </c>
      <c r="J60" s="23"/>
    </row>
    <row r="61" spans="2:10" x14ac:dyDescent="0.2">
      <c r="B61" s="7" t="s">
        <v>33</v>
      </c>
      <c r="C61" s="11" t="s">
        <v>140</v>
      </c>
      <c r="D61" s="13" t="s">
        <v>141</v>
      </c>
      <c r="E61" s="36" t="s">
        <v>30</v>
      </c>
      <c r="F61" s="7">
        <v>2</v>
      </c>
      <c r="G61" s="49"/>
      <c r="H61" s="41">
        <f t="shared" si="0"/>
        <v>0</v>
      </c>
      <c r="I61" s="42">
        <f t="shared" si="1"/>
        <v>0</v>
      </c>
      <c r="J61" s="23"/>
    </row>
    <row r="62" spans="2:10" ht="18" customHeight="1" x14ac:dyDescent="0.2">
      <c r="B62" s="69" t="s">
        <v>164</v>
      </c>
      <c r="C62" s="65"/>
      <c r="D62" s="66"/>
      <c r="E62" s="65"/>
      <c r="F62" s="65"/>
      <c r="G62" s="67"/>
      <c r="H62" s="67"/>
      <c r="I62" s="68"/>
      <c r="J62" s="18"/>
    </row>
    <row r="63" spans="2:10" ht="38.25" x14ac:dyDescent="0.2">
      <c r="B63" s="7" t="s">
        <v>267</v>
      </c>
      <c r="C63" s="11" t="s">
        <v>57</v>
      </c>
      <c r="D63" s="13" t="s">
        <v>58</v>
      </c>
      <c r="E63" s="36" t="s">
        <v>55</v>
      </c>
      <c r="F63" s="7">
        <v>8</v>
      </c>
      <c r="G63" s="49"/>
      <c r="H63" s="41">
        <f>ROUNDUP(G63*(1+($D$12/100)),2)</f>
        <v>0</v>
      </c>
      <c r="I63" s="42">
        <f t="shared" si="1"/>
        <v>0</v>
      </c>
      <c r="J63" s="23"/>
    </row>
    <row r="64" spans="2:10" ht="51" x14ac:dyDescent="0.2">
      <c r="B64" s="7" t="s">
        <v>268</v>
      </c>
      <c r="C64" s="11" t="s">
        <v>53</v>
      </c>
      <c r="D64" s="13" t="s">
        <v>269</v>
      </c>
      <c r="E64" s="36" t="s">
        <v>55</v>
      </c>
      <c r="F64" s="7">
        <v>8</v>
      </c>
      <c r="G64" s="49"/>
      <c r="H64" s="41">
        <f t="shared" ref="H64:H66" si="3">ROUNDUP(G64*(1+($D$12/100)),2)</f>
        <v>0</v>
      </c>
      <c r="I64" s="42">
        <f t="shared" si="1"/>
        <v>0</v>
      </c>
      <c r="J64" s="23"/>
    </row>
    <row r="65" spans="2:10" ht="25.5" x14ac:dyDescent="0.2">
      <c r="B65" s="7" t="s">
        <v>270</v>
      </c>
      <c r="C65" s="11" t="s">
        <v>271</v>
      </c>
      <c r="D65" s="13" t="s">
        <v>272</v>
      </c>
      <c r="E65" s="36" t="s">
        <v>55</v>
      </c>
      <c r="F65" s="7">
        <v>24</v>
      </c>
      <c r="G65" s="49"/>
      <c r="H65" s="41">
        <f t="shared" si="3"/>
        <v>0</v>
      </c>
      <c r="I65" s="42">
        <f t="shared" si="1"/>
        <v>0</v>
      </c>
      <c r="J65" s="72"/>
    </row>
    <row r="66" spans="2:10" ht="38.25" x14ac:dyDescent="0.2">
      <c r="B66" s="15" t="s">
        <v>273</v>
      </c>
      <c r="C66" s="16" t="s">
        <v>274</v>
      </c>
      <c r="D66" s="51" t="s">
        <v>275</v>
      </c>
      <c r="E66" s="37" t="s">
        <v>55</v>
      </c>
      <c r="F66" s="15">
        <v>24</v>
      </c>
      <c r="G66" s="49"/>
      <c r="H66" s="53">
        <f t="shared" si="3"/>
        <v>0</v>
      </c>
      <c r="I66" s="42">
        <f t="shared" si="1"/>
        <v>0</v>
      </c>
      <c r="J66" s="72"/>
    </row>
    <row r="67" spans="2:10" ht="25.5" customHeight="1" x14ac:dyDescent="0.2">
      <c r="B67" s="73" t="s">
        <v>156</v>
      </c>
      <c r="C67" s="73"/>
      <c r="D67" s="73"/>
      <c r="E67" s="73"/>
      <c r="F67" s="73"/>
      <c r="G67" s="73"/>
      <c r="H67" s="73"/>
      <c r="I67" s="50">
        <f>SUM(I15:I66)</f>
        <v>0</v>
      </c>
    </row>
    <row r="71" spans="2:10" x14ac:dyDescent="0.2">
      <c r="D71"/>
      <c r="H71" s="43"/>
      <c r="I71" s="43"/>
    </row>
    <row r="72" spans="2:10" x14ac:dyDescent="0.2">
      <c r="D72"/>
      <c r="H72" s="43"/>
      <c r="I72" s="43"/>
    </row>
    <row r="73" spans="2:10" x14ac:dyDescent="0.2">
      <c r="D73"/>
      <c r="H73" s="43"/>
      <c r="I73" s="43"/>
    </row>
    <row r="74" spans="2:10" x14ac:dyDescent="0.2">
      <c r="D74"/>
      <c r="H74" s="43"/>
      <c r="I74" s="43"/>
    </row>
    <row r="75" spans="2:10" x14ac:dyDescent="0.2">
      <c r="D75"/>
      <c r="H75" s="43"/>
      <c r="I75" s="43"/>
    </row>
    <row r="76" spans="2:10" x14ac:dyDescent="0.2">
      <c r="D76"/>
      <c r="H76" s="43"/>
      <c r="I76" s="43"/>
    </row>
    <row r="77" spans="2:10" x14ac:dyDescent="0.2">
      <c r="D77"/>
      <c r="H77" s="43"/>
      <c r="I77" s="43"/>
    </row>
    <row r="78" spans="2:10" x14ac:dyDescent="0.2">
      <c r="D78"/>
      <c r="H78" s="43"/>
      <c r="I78" s="43"/>
    </row>
    <row r="79" spans="2:10" x14ac:dyDescent="0.2">
      <c r="D79"/>
      <c r="H79" s="43"/>
      <c r="I79" s="43"/>
    </row>
    <row r="80" spans="2:10" x14ac:dyDescent="0.2">
      <c r="D80"/>
      <c r="H80" s="43"/>
      <c r="I80" s="43"/>
    </row>
    <row r="81" spans="4:9" x14ac:dyDescent="0.2">
      <c r="D81"/>
      <c r="H81" s="43"/>
      <c r="I81" s="43"/>
    </row>
    <row r="82" spans="4:9" x14ac:dyDescent="0.2">
      <c r="D82"/>
      <c r="H82" s="43"/>
      <c r="I82" s="43"/>
    </row>
    <row r="83" spans="4:9" x14ac:dyDescent="0.2">
      <c r="D83"/>
      <c r="H83" s="43"/>
      <c r="I83" s="43"/>
    </row>
    <row r="84" spans="4:9" x14ac:dyDescent="0.2">
      <c r="D84"/>
      <c r="H84" s="43"/>
      <c r="I84" s="43"/>
    </row>
    <row r="85" spans="4:9" x14ac:dyDescent="0.2">
      <c r="D85"/>
      <c r="H85" s="43"/>
      <c r="I85" s="43"/>
    </row>
    <row r="86" spans="4:9" x14ac:dyDescent="0.2">
      <c r="D86"/>
      <c r="H86" s="43"/>
      <c r="I86" s="43"/>
    </row>
    <row r="87" spans="4:9" x14ac:dyDescent="0.2">
      <c r="D87"/>
      <c r="H87" s="43"/>
      <c r="I87" s="43"/>
    </row>
    <row r="88" spans="4:9" x14ac:dyDescent="0.2">
      <c r="D88"/>
      <c r="H88" s="43"/>
      <c r="I88" s="43"/>
    </row>
    <row r="89" spans="4:9" x14ac:dyDescent="0.2">
      <c r="D89"/>
      <c r="H89" s="43"/>
      <c r="I89" s="43"/>
    </row>
    <row r="90" spans="4:9" x14ac:dyDescent="0.2">
      <c r="D90"/>
      <c r="H90" s="43"/>
      <c r="I90" s="43"/>
    </row>
    <row r="91" spans="4:9" x14ac:dyDescent="0.2">
      <c r="D91"/>
      <c r="H91" s="43"/>
      <c r="I91" s="43"/>
    </row>
    <row r="92" spans="4:9" x14ac:dyDescent="0.2">
      <c r="D92"/>
      <c r="H92" s="43"/>
      <c r="I92" s="43"/>
    </row>
    <row r="93" spans="4:9" x14ac:dyDescent="0.2">
      <c r="D93"/>
      <c r="H93" s="43"/>
      <c r="I93" s="43"/>
    </row>
    <row r="94" spans="4:9" x14ac:dyDescent="0.2">
      <c r="D94"/>
      <c r="H94" s="43"/>
      <c r="I94" s="43"/>
    </row>
    <row r="95" spans="4:9" x14ac:dyDescent="0.2">
      <c r="D95"/>
      <c r="H95" s="43"/>
      <c r="I95" s="43"/>
    </row>
    <row r="96" spans="4:9" x14ac:dyDescent="0.2">
      <c r="D96"/>
      <c r="H96" s="43"/>
      <c r="I96" s="43"/>
    </row>
    <row r="97" spans="4:9" x14ac:dyDescent="0.2">
      <c r="D97"/>
      <c r="H97" s="43"/>
      <c r="I97" s="43"/>
    </row>
    <row r="98" spans="4:9" x14ac:dyDescent="0.2">
      <c r="D98"/>
      <c r="H98" s="43"/>
      <c r="I98" s="43"/>
    </row>
    <row r="99" spans="4:9" x14ac:dyDescent="0.2">
      <c r="D99"/>
      <c r="H99" s="43"/>
      <c r="I99" s="43"/>
    </row>
    <row r="100" spans="4:9" x14ac:dyDescent="0.2">
      <c r="D100"/>
      <c r="H100" s="43"/>
      <c r="I100" s="43"/>
    </row>
    <row r="101" spans="4:9" x14ac:dyDescent="0.2">
      <c r="D101"/>
      <c r="H101" s="43"/>
      <c r="I101" s="43"/>
    </row>
    <row r="102" spans="4:9" x14ac:dyDescent="0.2">
      <c r="D102"/>
      <c r="H102" s="43"/>
      <c r="I102" s="43"/>
    </row>
    <row r="103" spans="4:9" x14ac:dyDescent="0.2">
      <c r="D103"/>
      <c r="H103" s="43"/>
      <c r="I103" s="43"/>
    </row>
    <row r="104" spans="4:9" x14ac:dyDescent="0.2">
      <c r="D104"/>
      <c r="H104" s="43"/>
      <c r="I104" s="43"/>
    </row>
    <row r="105" spans="4:9" x14ac:dyDescent="0.2">
      <c r="D105"/>
      <c r="H105" s="43"/>
      <c r="I105" s="43"/>
    </row>
    <row r="106" spans="4:9" x14ac:dyDescent="0.2">
      <c r="D106"/>
      <c r="H106" s="43"/>
      <c r="I106" s="43"/>
    </row>
    <row r="107" spans="4:9" x14ac:dyDescent="0.2">
      <c r="D107"/>
      <c r="H107" s="43"/>
      <c r="I107" s="43"/>
    </row>
    <row r="108" spans="4:9" x14ac:dyDescent="0.2">
      <c r="D108"/>
      <c r="H108" s="43"/>
      <c r="I108" s="43"/>
    </row>
    <row r="109" spans="4:9" x14ac:dyDescent="0.2">
      <c r="D109"/>
      <c r="H109" s="43"/>
      <c r="I109" s="43"/>
    </row>
    <row r="110" spans="4:9" x14ac:dyDescent="0.2">
      <c r="D110"/>
      <c r="H110" s="43"/>
      <c r="I110" s="43"/>
    </row>
    <row r="111" spans="4:9" x14ac:dyDescent="0.2">
      <c r="D111"/>
      <c r="H111" s="43"/>
      <c r="I111" s="43"/>
    </row>
    <row r="112" spans="4:9" x14ac:dyDescent="0.2">
      <c r="D112"/>
      <c r="H112" s="43"/>
      <c r="I112" s="43"/>
    </row>
    <row r="113" spans="4:9" x14ac:dyDescent="0.2">
      <c r="D113"/>
      <c r="H113" s="43"/>
      <c r="I113" s="43"/>
    </row>
    <row r="114" spans="4:9" x14ac:dyDescent="0.2">
      <c r="D114"/>
      <c r="H114" s="43"/>
      <c r="I114" s="43"/>
    </row>
    <row r="115" spans="4:9" x14ac:dyDescent="0.2">
      <c r="D115"/>
      <c r="H115" s="43"/>
      <c r="I115" s="43"/>
    </row>
    <row r="116" spans="4:9" x14ac:dyDescent="0.2">
      <c r="D116"/>
      <c r="H116" s="43"/>
      <c r="I116" s="43"/>
    </row>
    <row r="117" spans="4:9" x14ac:dyDescent="0.2">
      <c r="D117"/>
      <c r="H117" s="43"/>
      <c r="I117" s="43"/>
    </row>
    <row r="118" spans="4:9" x14ac:dyDescent="0.2">
      <c r="D118"/>
      <c r="H118" s="43"/>
      <c r="I118" s="43"/>
    </row>
    <row r="119" spans="4:9" x14ac:dyDescent="0.2">
      <c r="D119"/>
      <c r="H119" s="43"/>
      <c r="I119" s="43"/>
    </row>
    <row r="120" spans="4:9" x14ac:dyDescent="0.2">
      <c r="D120"/>
      <c r="H120" s="43"/>
      <c r="I120" s="43"/>
    </row>
    <row r="121" spans="4:9" x14ac:dyDescent="0.2">
      <c r="D121"/>
      <c r="H121" s="43"/>
      <c r="I121" s="43"/>
    </row>
    <row r="122" spans="4:9" x14ac:dyDescent="0.2">
      <c r="D122"/>
      <c r="H122" s="43"/>
      <c r="I122" s="43"/>
    </row>
    <row r="123" spans="4:9" x14ac:dyDescent="0.2">
      <c r="D123"/>
      <c r="H123" s="43"/>
      <c r="I123" s="43"/>
    </row>
    <row r="124" spans="4:9" x14ac:dyDescent="0.2">
      <c r="D124"/>
      <c r="H124" s="43"/>
      <c r="I124" s="43"/>
    </row>
    <row r="125" spans="4:9" x14ac:dyDescent="0.2">
      <c r="D125"/>
      <c r="H125" s="43"/>
      <c r="I125" s="43"/>
    </row>
    <row r="126" spans="4:9" x14ac:dyDescent="0.2">
      <c r="D126"/>
      <c r="H126" s="43"/>
      <c r="I126" s="43"/>
    </row>
    <row r="127" spans="4:9" x14ac:dyDescent="0.2">
      <c r="D127"/>
      <c r="H127" s="43"/>
      <c r="I127" s="43"/>
    </row>
    <row r="128" spans="4:9" x14ac:dyDescent="0.2">
      <c r="D128"/>
      <c r="H128" s="43"/>
      <c r="I128" s="43"/>
    </row>
    <row r="129" spans="4:9" x14ac:dyDescent="0.2">
      <c r="D129"/>
      <c r="H129" s="43"/>
      <c r="I129" s="43"/>
    </row>
    <row r="130" spans="4:9" x14ac:dyDescent="0.2">
      <c r="D130"/>
      <c r="H130" s="43"/>
      <c r="I130" s="43"/>
    </row>
    <row r="131" spans="4:9" x14ac:dyDescent="0.2">
      <c r="D131"/>
      <c r="H131" s="43"/>
      <c r="I131" s="43"/>
    </row>
  </sheetData>
  <sheetProtection selectLockedCells="1" selectUnlockedCells="1"/>
  <mergeCells count="12">
    <mergeCell ref="J15:J16"/>
    <mergeCell ref="J17:J18"/>
    <mergeCell ref="J65:J66"/>
    <mergeCell ref="B67:H67"/>
    <mergeCell ref="B1:I1"/>
    <mergeCell ref="B2:I2"/>
    <mergeCell ref="D3:I3"/>
    <mergeCell ref="D5:I5"/>
    <mergeCell ref="D6:I6"/>
    <mergeCell ref="D7:I7"/>
    <mergeCell ref="B8:I8"/>
    <mergeCell ref="B9:I9"/>
  </mergeCells>
  <printOptions horizontalCentered="1"/>
  <pageMargins left="0.78740157480314965" right="0.78740157480314965" top="1.0629921259842521" bottom="1.0629921259842521" header="0.51181102362204722" footer="0.51181102362204722"/>
  <pageSetup paperSize="9" scale="85" orientation="landscape" useFirstPageNumber="1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5121" r:id="rId4">
          <objectPr defaultSize="0" autoPict="0" r:id="rId5">
            <anchor moveWithCells="1" sizeWithCells="1">
              <from>
                <xdr:col>1</xdr:col>
                <xdr:colOff>0</xdr:colOff>
                <xdr:row>4</xdr:row>
                <xdr:rowOff>47625</xdr:rowOff>
              </from>
              <to>
                <xdr:col>3</xdr:col>
                <xdr:colOff>1000125</xdr:colOff>
                <xdr:row>6</xdr:row>
                <xdr:rowOff>247650</xdr:rowOff>
              </to>
            </anchor>
          </objectPr>
        </oleObject>
      </mc:Choice>
      <mc:Fallback>
        <oleObject progId="MSPhotoEd.3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QUADRO A - Resumo</vt:lpstr>
      <vt:lpstr>QUADRO B - ASPERSÃO</vt:lpstr>
      <vt:lpstr>QUADRO C - MICROASPERSÃO</vt:lpstr>
      <vt:lpstr>QUADRO D - HORTA 500 M²</vt:lpstr>
      <vt:lpstr>'QUADRO A - Resumo'!Area_de_impressao</vt:lpstr>
      <vt:lpstr>'QUADRO B - ASPERSÃO'!Area_de_impressao</vt:lpstr>
      <vt:lpstr>'QUADRO C - MICROASPERSÃO'!Area_de_impressao</vt:lpstr>
      <vt:lpstr>'QUADRO D - HORTA 500 M²'!Area_de_impressao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Cleudson das Neves Bernardino</dc:creator>
  <cp:lastModifiedBy>Vitor Carvalho Santos</cp:lastModifiedBy>
  <cp:lastPrinted>2022-09-19T14:01:23Z</cp:lastPrinted>
  <dcterms:created xsi:type="dcterms:W3CDTF">2018-08-01T19:58:26Z</dcterms:created>
  <dcterms:modified xsi:type="dcterms:W3CDTF">2022-09-20T18:10:06Z</dcterms:modified>
</cp:coreProperties>
</file>